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180" windowHeight="8715" tabRatio="903" activeTab="6"/>
  </bookViews>
  <sheets>
    <sheet name="4er Frauen" sheetId="14" r:id="rId1"/>
    <sheet name="Männer Gr A 5er " sheetId="15" r:id="rId2"/>
    <sheet name="Männer Gr B 5er " sheetId="13" r:id="rId3"/>
    <sheet name="Männer Gr C 6er " sheetId="17" r:id="rId4"/>
    <sheet name="Männer Gr D 6er" sheetId="16" r:id="rId5"/>
    <sheet name="Finalrunde Männer" sheetId="10" r:id="rId6"/>
    <sheet name="Rangliste" sheetId="11" r:id="rId7"/>
    <sheet name="4er" sheetId="9" r:id="rId8"/>
    <sheet name="5er" sheetId="1" r:id="rId9"/>
    <sheet name="6er" sheetId="12" r:id="rId10"/>
  </sheets>
  <definedNames>
    <definedName name="_xlnm.Print_Area" localSheetId="7">'4er'!$A$1:$AF$33</definedName>
    <definedName name="_xlnm.Print_Area" localSheetId="0">'4er Frauen'!$A$1:$AF$33</definedName>
    <definedName name="_xlnm.Print_Area" localSheetId="8">'5er'!$A$1:$AF$36</definedName>
    <definedName name="_xlnm.Print_Area" localSheetId="9">'6er'!$A$1:$AF$44</definedName>
    <definedName name="_xlnm.Print_Area" localSheetId="1">'Männer Gr A 5er '!$A$1:$AF$36</definedName>
    <definedName name="_xlnm.Print_Area" localSheetId="2">'Männer Gr B 5er '!$A$1:$AF$36</definedName>
    <definedName name="_xlnm.Print_Area" localSheetId="3">'Männer Gr C 6er '!$A$1:$AF$44</definedName>
    <definedName name="_xlnm.Print_Area" localSheetId="4">'Männer Gr D 6er'!$A$1:$AF$44</definedName>
    <definedName name="solver_cvg" localSheetId="9" hidden="1">0.001</definedName>
    <definedName name="solver_cvg" localSheetId="3" hidden="1">0.001</definedName>
    <definedName name="solver_cvg" localSheetId="4" hidden="1">0.001</definedName>
    <definedName name="solver_drv" localSheetId="9" hidden="1">1</definedName>
    <definedName name="solver_drv" localSheetId="3" hidden="1">1</definedName>
    <definedName name="solver_drv" localSheetId="4" hidden="1">1</definedName>
    <definedName name="solver_est" localSheetId="9" hidden="1">1</definedName>
    <definedName name="solver_est" localSheetId="3" hidden="1">1</definedName>
    <definedName name="solver_est" localSheetId="4" hidden="1">1</definedName>
    <definedName name="solver_itr" localSheetId="9" hidden="1">100</definedName>
    <definedName name="solver_itr" localSheetId="3" hidden="1">100</definedName>
    <definedName name="solver_itr" localSheetId="4" hidden="1">100</definedName>
    <definedName name="solver_lin" localSheetId="9" hidden="1">2</definedName>
    <definedName name="solver_lin" localSheetId="3" hidden="1">2</definedName>
    <definedName name="solver_lin" localSheetId="4" hidden="1">2</definedName>
    <definedName name="solver_neg" localSheetId="9" hidden="1">2</definedName>
    <definedName name="solver_neg" localSheetId="3" hidden="1">2</definedName>
    <definedName name="solver_neg" localSheetId="4" hidden="1">2</definedName>
    <definedName name="solver_num" localSheetId="9" hidden="1">0</definedName>
    <definedName name="solver_num" localSheetId="3" hidden="1">0</definedName>
    <definedName name="solver_num" localSheetId="4" hidden="1">0</definedName>
    <definedName name="solver_nwt" localSheetId="9" hidden="1">1</definedName>
    <definedName name="solver_nwt" localSheetId="3" hidden="1">1</definedName>
    <definedName name="solver_nwt" localSheetId="4" hidden="1">1</definedName>
    <definedName name="solver_opt" localSheetId="9" hidden="1">'6er'!$AE$8</definedName>
    <definedName name="solver_opt" localSheetId="3" hidden="1">'Männer Gr C 6er '!$AE$8</definedName>
    <definedName name="solver_opt" localSheetId="4" hidden="1">'Männer Gr D 6er'!$AE$8</definedName>
    <definedName name="solver_pre" localSheetId="9" hidden="1">0.000001</definedName>
    <definedName name="solver_pre" localSheetId="3" hidden="1">0.000001</definedName>
    <definedName name="solver_pre" localSheetId="4" hidden="1">0.000001</definedName>
    <definedName name="solver_scl" localSheetId="9" hidden="1">2</definedName>
    <definedName name="solver_scl" localSheetId="3" hidden="1">2</definedName>
    <definedName name="solver_scl" localSheetId="4" hidden="1">2</definedName>
    <definedName name="solver_sho" localSheetId="9" hidden="1">2</definedName>
    <definedName name="solver_sho" localSheetId="3" hidden="1">2</definedName>
    <definedName name="solver_sho" localSheetId="4" hidden="1">2</definedName>
    <definedName name="solver_tim" localSheetId="9" hidden="1">100</definedName>
    <definedName name="solver_tim" localSheetId="3" hidden="1">100</definedName>
    <definedName name="solver_tim" localSheetId="4" hidden="1">100</definedName>
    <definedName name="solver_tol" localSheetId="9" hidden="1">0.05</definedName>
    <definedName name="solver_tol" localSheetId="3" hidden="1">0.05</definedName>
    <definedName name="solver_tol" localSheetId="4" hidden="1">0.05</definedName>
    <definedName name="solver_typ" localSheetId="9" hidden="1">2</definedName>
    <definedName name="solver_typ" localSheetId="3" hidden="1">2</definedName>
    <definedName name="solver_typ" localSheetId="4" hidden="1">2</definedName>
    <definedName name="solver_val" localSheetId="9" hidden="1">0</definedName>
    <definedName name="solver_val" localSheetId="3" hidden="1">0</definedName>
    <definedName name="solver_val" localSheetId="4" hidden="1">0</definedName>
  </definedNames>
  <calcPr calcId="145621"/>
</workbook>
</file>

<file path=xl/calcChain.xml><?xml version="1.0" encoding="utf-8"?>
<calcChain xmlns="http://schemas.openxmlformats.org/spreadsheetml/2006/main">
  <c r="AF44" i="17" l="1"/>
  <c r="AE44" i="17"/>
  <c r="AD44" i="17"/>
  <c r="AC44" i="17"/>
  <c r="AB44" i="17"/>
  <c r="Q44" i="17"/>
  <c r="A44" i="17"/>
  <c r="AE41" i="17"/>
  <c r="AD41" i="17"/>
  <c r="AC41" i="17"/>
  <c r="AF41" i="17" s="1"/>
  <c r="AB41" i="17"/>
  <c r="A41" i="17"/>
  <c r="AE38" i="17"/>
  <c r="AD38" i="17"/>
  <c r="AC38" i="17"/>
  <c r="AB38" i="17"/>
  <c r="Q38" i="17"/>
  <c r="F38" i="17"/>
  <c r="E38" i="17"/>
  <c r="A38" i="17"/>
  <c r="AF35" i="17"/>
  <c r="AE35" i="17"/>
  <c r="AD35" i="17"/>
  <c r="AC35" i="17"/>
  <c r="AB35" i="17"/>
  <c r="Q35" i="17"/>
  <c r="F35" i="17"/>
  <c r="E35" i="17"/>
  <c r="A35" i="17"/>
  <c r="Q41" i="17" s="1"/>
  <c r="AF34" i="17"/>
  <c r="AE34" i="17"/>
  <c r="AD34" i="17"/>
  <c r="AC34" i="17"/>
  <c r="AB34" i="17"/>
  <c r="Q34" i="17"/>
  <c r="F34" i="17"/>
  <c r="E34" i="17"/>
  <c r="A34" i="17"/>
  <c r="E41" i="17" s="1"/>
  <c r="U27" i="17"/>
  <c r="Y26" i="17"/>
  <c r="U26" i="17"/>
  <c r="AF22" i="17"/>
  <c r="S28" i="17" s="1"/>
  <c r="AE22" i="17"/>
  <c r="AD22" i="17"/>
  <c r="Q22" i="17"/>
  <c r="E22" i="17"/>
  <c r="A22" i="17"/>
  <c r="AE21" i="17"/>
  <c r="AD21" i="17"/>
  <c r="AF21" i="17" s="1"/>
  <c r="W31" i="17" s="1"/>
  <c r="Q21" i="17"/>
  <c r="E21" i="17"/>
  <c r="A21" i="17"/>
  <c r="AA29" i="17" s="1"/>
  <c r="AF20" i="17"/>
  <c r="Q30" i="17" s="1"/>
  <c r="AE20" i="17"/>
  <c r="AD20" i="17"/>
  <c r="Q20" i="17"/>
  <c r="E20" i="17"/>
  <c r="A20" i="17"/>
  <c r="AE19" i="17"/>
  <c r="AD19" i="17"/>
  <c r="AF19" i="17" s="1"/>
  <c r="S31" i="17" s="1"/>
  <c r="Q19" i="17"/>
  <c r="E19" i="17"/>
  <c r="A19" i="17"/>
  <c r="AA27" i="17" s="1"/>
  <c r="AF18" i="17"/>
  <c r="Q28" i="17" s="1"/>
  <c r="AE18" i="17"/>
  <c r="AD18" i="17"/>
  <c r="Q18" i="17"/>
  <c r="E18" i="17"/>
  <c r="A18" i="17"/>
  <c r="AE17" i="17"/>
  <c r="AD17" i="17"/>
  <c r="AF17" i="17" s="1"/>
  <c r="W30" i="17" s="1"/>
  <c r="Q17" i="17"/>
  <c r="E17" i="17"/>
  <c r="A17" i="17"/>
  <c r="Y29" i="17" s="1"/>
  <c r="AE16" i="17"/>
  <c r="AD16" i="17"/>
  <c r="Q16" i="17"/>
  <c r="E16" i="17"/>
  <c r="A16" i="17"/>
  <c r="AA28" i="17" s="1"/>
  <c r="AE15" i="17"/>
  <c r="AD15" i="17"/>
  <c r="AF15" i="17" s="1"/>
  <c r="S30" i="17" s="1"/>
  <c r="Q15" i="17"/>
  <c r="E15" i="17"/>
  <c r="A15" i="17"/>
  <c r="Y27" i="17" s="1"/>
  <c r="AE14" i="17"/>
  <c r="AD14" i="17"/>
  <c r="AF14" i="17" s="1"/>
  <c r="Q29" i="17" s="1"/>
  <c r="Q14" i="17"/>
  <c r="E14" i="17"/>
  <c r="A14" i="17"/>
  <c r="W26" i="17" s="1"/>
  <c r="AE13" i="17"/>
  <c r="AD13" i="17"/>
  <c r="AF13" i="17" s="1"/>
  <c r="U30" i="17" s="1"/>
  <c r="Q13" i="17"/>
  <c r="E13" i="17"/>
  <c r="A13" i="17"/>
  <c r="Y28" i="17" s="1"/>
  <c r="AE12" i="17"/>
  <c r="AD12" i="17"/>
  <c r="AF12" i="17" s="1"/>
  <c r="Q31" i="17" s="1"/>
  <c r="Q12" i="17"/>
  <c r="E12" i="17"/>
  <c r="A12" i="17"/>
  <c r="AA26" i="17" s="1"/>
  <c r="AE11" i="17"/>
  <c r="AD11" i="17"/>
  <c r="AF11" i="17" s="1"/>
  <c r="S29" i="17" s="1"/>
  <c r="Q11" i="17"/>
  <c r="E11" i="17"/>
  <c r="A11" i="17"/>
  <c r="W27" i="17" s="1"/>
  <c r="AE10" i="17"/>
  <c r="AD10" i="17"/>
  <c r="AF10" i="17" s="1"/>
  <c r="Q10" i="17"/>
  <c r="E10" i="17"/>
  <c r="A10" i="17"/>
  <c r="AE9" i="17"/>
  <c r="AD9" i="17"/>
  <c r="Q9" i="17"/>
  <c r="E9" i="17"/>
  <c r="A9" i="17"/>
  <c r="W28" i="17" s="1"/>
  <c r="AE8" i="17"/>
  <c r="AD8" i="17"/>
  <c r="Q8" i="17"/>
  <c r="E8" i="17"/>
  <c r="A8" i="17"/>
  <c r="AE44" i="16"/>
  <c r="AD44" i="16"/>
  <c r="AC44" i="16"/>
  <c r="AF44" i="16" s="1"/>
  <c r="A44" i="16"/>
  <c r="AF41" i="16"/>
  <c r="AE41" i="16"/>
  <c r="AD41" i="16"/>
  <c r="AC41" i="16"/>
  <c r="AB41" i="16"/>
  <c r="A41" i="16"/>
  <c r="AE38" i="16"/>
  <c r="AD38" i="16"/>
  <c r="AC38" i="16"/>
  <c r="AF38" i="16" s="1"/>
  <c r="AB38" i="16"/>
  <c r="Q38" i="16"/>
  <c r="F38" i="16"/>
  <c r="E38" i="16"/>
  <c r="A38" i="16"/>
  <c r="AF35" i="16"/>
  <c r="AE35" i="16"/>
  <c r="AD35" i="16"/>
  <c r="AC35" i="16"/>
  <c r="AB35" i="16"/>
  <c r="Q35" i="16"/>
  <c r="F35" i="16"/>
  <c r="E35" i="16"/>
  <c r="A35" i="16"/>
  <c r="AB44" i="16" s="1"/>
  <c r="AE34" i="16"/>
  <c r="AD34" i="16"/>
  <c r="AC34" i="16"/>
  <c r="AF34" i="16" s="1"/>
  <c r="AB34" i="16"/>
  <c r="Q34" i="16"/>
  <c r="F34" i="16"/>
  <c r="E34" i="16"/>
  <c r="A34" i="16"/>
  <c r="E41" i="16" s="1"/>
  <c r="U27" i="16"/>
  <c r="AA26" i="16"/>
  <c r="Y26" i="16"/>
  <c r="U26" i="16"/>
  <c r="AF22" i="16"/>
  <c r="S28" i="16" s="1"/>
  <c r="AE22" i="16"/>
  <c r="AD22" i="16"/>
  <c r="Q22" i="16"/>
  <c r="E22" i="16"/>
  <c r="A22" i="16"/>
  <c r="AE21" i="16"/>
  <c r="AD21" i="16"/>
  <c r="AF21" i="16" s="1"/>
  <c r="W31" i="16" s="1"/>
  <c r="Q21" i="16"/>
  <c r="E21" i="16"/>
  <c r="A21" i="16"/>
  <c r="AA29" i="16" s="1"/>
  <c r="AF20" i="16"/>
  <c r="Q30" i="16" s="1"/>
  <c r="AE20" i="16"/>
  <c r="AD20" i="16"/>
  <c r="Q20" i="16"/>
  <c r="E20" i="16"/>
  <c r="A20" i="16"/>
  <c r="AE19" i="16"/>
  <c r="AD19" i="16"/>
  <c r="AF19" i="16" s="1"/>
  <c r="S31" i="16" s="1"/>
  <c r="Q19" i="16"/>
  <c r="E19" i="16"/>
  <c r="A19" i="16"/>
  <c r="AA27" i="16" s="1"/>
  <c r="AF18" i="16"/>
  <c r="Q28" i="16" s="1"/>
  <c r="AE18" i="16"/>
  <c r="AD18" i="16"/>
  <c r="Q18" i="16"/>
  <c r="E18" i="16"/>
  <c r="A18" i="16"/>
  <c r="AE17" i="16"/>
  <c r="AD17" i="16"/>
  <c r="AF17" i="16" s="1"/>
  <c r="W30" i="16" s="1"/>
  <c r="Q17" i="16"/>
  <c r="E17" i="16"/>
  <c r="A17" i="16"/>
  <c r="Y29" i="16" s="1"/>
  <c r="AE16" i="16"/>
  <c r="AD16" i="16"/>
  <c r="Q16" i="16"/>
  <c r="E16" i="16"/>
  <c r="A16" i="16"/>
  <c r="AA28" i="16" s="1"/>
  <c r="AE15" i="16"/>
  <c r="AD15" i="16"/>
  <c r="AF15" i="16" s="1"/>
  <c r="S30" i="16" s="1"/>
  <c r="Q15" i="16"/>
  <c r="E15" i="16"/>
  <c r="A15" i="16"/>
  <c r="Y27" i="16" s="1"/>
  <c r="AF14" i="16"/>
  <c r="Q29" i="16" s="1"/>
  <c r="AE14" i="16"/>
  <c r="AD14" i="16"/>
  <c r="Q14" i="16"/>
  <c r="E14" i="16"/>
  <c r="A14" i="16"/>
  <c r="W26" i="16" s="1"/>
  <c r="AE13" i="16"/>
  <c r="AD13" i="16"/>
  <c r="AF13" i="16" s="1"/>
  <c r="U30" i="16" s="1"/>
  <c r="Q13" i="16"/>
  <c r="E13" i="16"/>
  <c r="A13" i="16"/>
  <c r="Y28" i="16" s="1"/>
  <c r="AE12" i="16"/>
  <c r="AD12" i="16"/>
  <c r="Q12" i="16"/>
  <c r="E12" i="16"/>
  <c r="A12" i="16"/>
  <c r="AE11" i="16"/>
  <c r="AD11" i="16"/>
  <c r="AF11" i="16" s="1"/>
  <c r="S29" i="16" s="1"/>
  <c r="Q11" i="16"/>
  <c r="E11" i="16"/>
  <c r="A11" i="16"/>
  <c r="W27" i="16" s="1"/>
  <c r="AE10" i="16"/>
  <c r="AD10" i="16"/>
  <c r="AF10" i="16" s="1"/>
  <c r="Q10" i="16"/>
  <c r="E10" i="16"/>
  <c r="A10" i="16"/>
  <c r="AA30" i="16" s="1"/>
  <c r="AE9" i="16"/>
  <c r="AD9" i="16"/>
  <c r="Q9" i="16"/>
  <c r="E9" i="16"/>
  <c r="A9" i="16"/>
  <c r="W28" i="16" s="1"/>
  <c r="AE8" i="16"/>
  <c r="AD8" i="16"/>
  <c r="Q8" i="16"/>
  <c r="E8" i="16"/>
  <c r="A8" i="16"/>
  <c r="AE36" i="15"/>
  <c r="AD36" i="15"/>
  <c r="AC36" i="15"/>
  <c r="AF36" i="15" s="1"/>
  <c r="AB36" i="15"/>
  <c r="Q36" i="15"/>
  <c r="A36" i="15"/>
  <c r="AF33" i="15"/>
  <c r="AE33" i="15"/>
  <c r="AD33" i="15"/>
  <c r="AC33" i="15"/>
  <c r="AB33" i="15"/>
  <c r="A33" i="15"/>
  <c r="AE30" i="15"/>
  <c r="AD30" i="15"/>
  <c r="AC30" i="15"/>
  <c r="AF30" i="15" s="1"/>
  <c r="AB30" i="15"/>
  <c r="Q30" i="15"/>
  <c r="F30" i="15"/>
  <c r="E30" i="15"/>
  <c r="A30" i="15"/>
  <c r="Q33" i="15" s="1"/>
  <c r="AF29" i="15"/>
  <c r="AE29" i="15"/>
  <c r="AD29" i="15"/>
  <c r="AC29" i="15"/>
  <c r="AB29" i="15"/>
  <c r="Q29" i="15"/>
  <c r="F29" i="15"/>
  <c r="E29" i="15"/>
  <c r="A29" i="15"/>
  <c r="E33" i="15" s="1"/>
  <c r="Y22" i="15"/>
  <c r="AF17" i="15"/>
  <c r="U24" i="15" s="1"/>
  <c r="AE17" i="15"/>
  <c r="AD17" i="15"/>
  <c r="Q17" i="15"/>
  <c r="E17" i="15"/>
  <c r="A17" i="15"/>
  <c r="AE16" i="15"/>
  <c r="AD16" i="15"/>
  <c r="AF16" i="15" s="1"/>
  <c r="W25" i="15" s="1"/>
  <c r="Q16" i="15"/>
  <c r="A16" i="15"/>
  <c r="AA23" i="15" s="1"/>
  <c r="AF15" i="15"/>
  <c r="Y21" i="15" s="1"/>
  <c r="AE15" i="15"/>
  <c r="AD15" i="15"/>
  <c r="Q15" i="15"/>
  <c r="E15" i="15"/>
  <c r="A15" i="15"/>
  <c r="S24" i="15" s="1"/>
  <c r="AE14" i="15"/>
  <c r="AD14" i="15"/>
  <c r="AF14" i="15" s="1"/>
  <c r="AA22" i="15" s="1"/>
  <c r="Q14" i="15"/>
  <c r="E14" i="15"/>
  <c r="A14" i="15"/>
  <c r="U25" i="15" s="1"/>
  <c r="AE13" i="15"/>
  <c r="AD13" i="15"/>
  <c r="Q13" i="15"/>
  <c r="E13" i="15"/>
  <c r="A13" i="15"/>
  <c r="W21" i="15" s="1"/>
  <c r="AE12" i="15"/>
  <c r="AD12" i="15"/>
  <c r="AF12" i="15" s="1"/>
  <c r="Y25" i="15" s="1"/>
  <c r="Q12" i="15"/>
  <c r="E12" i="15"/>
  <c r="A12" i="15"/>
  <c r="AA24" i="15" s="1"/>
  <c r="AF11" i="15"/>
  <c r="U23" i="15" s="1"/>
  <c r="AE11" i="15"/>
  <c r="AD11" i="15"/>
  <c r="Q11" i="15"/>
  <c r="E11" i="15"/>
  <c r="A11" i="15"/>
  <c r="W22" i="15" s="1"/>
  <c r="AE10" i="15"/>
  <c r="AD10" i="15"/>
  <c r="Q10" i="15"/>
  <c r="E10" i="15"/>
  <c r="A10" i="15"/>
  <c r="AE9" i="15"/>
  <c r="AD9" i="15"/>
  <c r="Q9" i="15"/>
  <c r="E9" i="15"/>
  <c r="A9" i="15"/>
  <c r="Y23" i="15" s="1"/>
  <c r="AE8" i="15"/>
  <c r="AD8" i="15"/>
  <c r="Q8" i="15"/>
  <c r="E8" i="15"/>
  <c r="A8" i="15"/>
  <c r="AF6" i="15"/>
  <c r="AF33" i="14"/>
  <c r="AE33" i="14"/>
  <c r="AD33" i="14"/>
  <c r="AC33" i="14"/>
  <c r="Q33" i="14"/>
  <c r="A33" i="14"/>
  <c r="AE30" i="14"/>
  <c r="AD30" i="14"/>
  <c r="AC30" i="14"/>
  <c r="AF30" i="14" s="1"/>
  <c r="A30" i="14"/>
  <c r="AE27" i="14"/>
  <c r="AD27" i="14"/>
  <c r="AC27" i="14"/>
  <c r="AF27" i="14" s="1"/>
  <c r="AB27" i="14"/>
  <c r="Q27" i="14"/>
  <c r="F27" i="14"/>
  <c r="E27" i="14"/>
  <c r="A27" i="14"/>
  <c r="Q30" i="14" s="1"/>
  <c r="AE26" i="14"/>
  <c r="AD26" i="14"/>
  <c r="AC26" i="14"/>
  <c r="AF26" i="14" s="1"/>
  <c r="AB26" i="14"/>
  <c r="Q26" i="14"/>
  <c r="F26" i="14"/>
  <c r="E26" i="14"/>
  <c r="A26" i="14"/>
  <c r="F33" i="14" s="1"/>
  <c r="AE15" i="14"/>
  <c r="AD15" i="14"/>
  <c r="AF15" i="14" s="1"/>
  <c r="W22" i="14" s="1"/>
  <c r="Q15" i="14"/>
  <c r="E15" i="14"/>
  <c r="A15" i="14"/>
  <c r="AA20" i="14" s="1"/>
  <c r="AE14" i="14"/>
  <c r="AD14" i="14"/>
  <c r="AF14" i="14" s="1"/>
  <c r="U21" i="14" s="1"/>
  <c r="Q14" i="14"/>
  <c r="E14" i="14"/>
  <c r="A14" i="14"/>
  <c r="Y19" i="14" s="1"/>
  <c r="AE12" i="14"/>
  <c r="AD12" i="14"/>
  <c r="Q12" i="14"/>
  <c r="E12" i="14"/>
  <c r="A12" i="14"/>
  <c r="Y20" i="14" s="1"/>
  <c r="AE11" i="14"/>
  <c r="AD11" i="14"/>
  <c r="Q11" i="14"/>
  <c r="E11" i="14"/>
  <c r="A11" i="14"/>
  <c r="AA19" i="14" s="1"/>
  <c r="AE9" i="14"/>
  <c r="AD9" i="14"/>
  <c r="AF9" i="14" s="1"/>
  <c r="Y22" i="14" s="1"/>
  <c r="Q9" i="14"/>
  <c r="E9" i="14"/>
  <c r="A9" i="14"/>
  <c r="AA21" i="14" s="1"/>
  <c r="AE8" i="14"/>
  <c r="AD8" i="14"/>
  <c r="Q8" i="14"/>
  <c r="E8" i="14"/>
  <c r="A8" i="14"/>
  <c r="W19" i="14" s="1"/>
  <c r="AF36" i="13"/>
  <c r="AE36" i="13"/>
  <c r="AD36" i="13"/>
  <c r="AC36" i="13"/>
  <c r="AB36" i="13"/>
  <c r="Q36" i="13"/>
  <c r="A36" i="13"/>
  <c r="AE33" i="13"/>
  <c r="AD33" i="13"/>
  <c r="AC33" i="13"/>
  <c r="AF33" i="13" s="1"/>
  <c r="AB33" i="13"/>
  <c r="E33" i="13"/>
  <c r="A33" i="13"/>
  <c r="AE30" i="13"/>
  <c r="AD30" i="13"/>
  <c r="AC30" i="13"/>
  <c r="AF30" i="13" s="1"/>
  <c r="AB30" i="13"/>
  <c r="Q30" i="13"/>
  <c r="F30" i="13"/>
  <c r="E30" i="13"/>
  <c r="A30" i="13"/>
  <c r="Q33" i="13" s="1"/>
  <c r="AE29" i="13"/>
  <c r="AD29" i="13"/>
  <c r="AC29" i="13"/>
  <c r="AF29" i="13" s="1"/>
  <c r="AB29" i="13"/>
  <c r="Q29" i="13"/>
  <c r="F29" i="13"/>
  <c r="E29" i="13"/>
  <c r="A29" i="13"/>
  <c r="F36" i="13" s="1"/>
  <c r="Y22" i="13"/>
  <c r="AF17" i="13"/>
  <c r="U24" i="13" s="1"/>
  <c r="AE17" i="13"/>
  <c r="AD17" i="13"/>
  <c r="Q17" i="13"/>
  <c r="E17" i="13"/>
  <c r="A17" i="13"/>
  <c r="AE16" i="13"/>
  <c r="AD16" i="13"/>
  <c r="AF16" i="13" s="1"/>
  <c r="W25" i="13" s="1"/>
  <c r="Q16" i="13"/>
  <c r="A16" i="13"/>
  <c r="AA23" i="13" s="1"/>
  <c r="AF15" i="13"/>
  <c r="Y21" i="13" s="1"/>
  <c r="AE15" i="13"/>
  <c r="AD15" i="13"/>
  <c r="Q15" i="13"/>
  <c r="E15" i="13"/>
  <c r="A15" i="13"/>
  <c r="S24" i="13" s="1"/>
  <c r="AE14" i="13"/>
  <c r="AD14" i="13"/>
  <c r="AF14" i="13" s="1"/>
  <c r="AA22" i="13" s="1"/>
  <c r="Q14" i="13"/>
  <c r="E14" i="13"/>
  <c r="A14" i="13"/>
  <c r="U25" i="13" s="1"/>
  <c r="AF13" i="13"/>
  <c r="S23" i="13" s="1"/>
  <c r="AE13" i="13"/>
  <c r="AD13" i="13"/>
  <c r="Q13" i="13"/>
  <c r="E13" i="13"/>
  <c r="A13" i="13"/>
  <c r="W21" i="13" s="1"/>
  <c r="AE12" i="13"/>
  <c r="AD12" i="13"/>
  <c r="Q12" i="13"/>
  <c r="E12" i="13"/>
  <c r="A12" i="13"/>
  <c r="AA24" i="13" s="1"/>
  <c r="AE11" i="13"/>
  <c r="AD11" i="13"/>
  <c r="AF11" i="13" s="1"/>
  <c r="U23" i="13" s="1"/>
  <c r="Q11" i="13"/>
  <c r="E11" i="13"/>
  <c r="A11" i="13"/>
  <c r="W22" i="13" s="1"/>
  <c r="AE10" i="13"/>
  <c r="AD10" i="13"/>
  <c r="Q10" i="13"/>
  <c r="E10" i="13"/>
  <c r="A10" i="13"/>
  <c r="S25" i="13" s="1"/>
  <c r="AF9" i="13"/>
  <c r="AE9" i="13"/>
  <c r="AD9" i="13"/>
  <c r="Q9" i="13"/>
  <c r="E9" i="13"/>
  <c r="A9" i="13"/>
  <c r="Y23" i="13" s="1"/>
  <c r="AE8" i="13"/>
  <c r="AD8" i="13"/>
  <c r="Q8" i="13"/>
  <c r="E8" i="13"/>
  <c r="A8" i="13"/>
  <c r="U21" i="13" s="1"/>
  <c r="AF6" i="13"/>
  <c r="A8" i="12"/>
  <c r="S26" i="12" s="1"/>
  <c r="E8" i="12"/>
  <c r="Q8" i="12"/>
  <c r="AD8" i="12"/>
  <c r="AE8" i="12"/>
  <c r="AF8" i="12"/>
  <c r="A9" i="12"/>
  <c r="E9" i="12"/>
  <c r="Q9" i="12"/>
  <c r="AD9" i="12"/>
  <c r="AF9" i="12" s="1"/>
  <c r="AE9" i="12"/>
  <c r="A10" i="12"/>
  <c r="AA30" i="12" s="1"/>
  <c r="E10" i="12"/>
  <c r="Q10" i="12"/>
  <c r="AD10" i="12"/>
  <c r="AE10" i="12"/>
  <c r="AF10" i="12"/>
  <c r="A11" i="12"/>
  <c r="E11" i="12"/>
  <c r="Q11" i="12"/>
  <c r="AD11" i="12"/>
  <c r="AF11" i="12" s="1"/>
  <c r="S29" i="12" s="1"/>
  <c r="AE11" i="12"/>
  <c r="A12" i="12"/>
  <c r="AA26" i="12" s="1"/>
  <c r="E12" i="12"/>
  <c r="Q12" i="12"/>
  <c r="AD12" i="12"/>
  <c r="AE12" i="12"/>
  <c r="AF12" i="12"/>
  <c r="A13" i="12"/>
  <c r="E13" i="12"/>
  <c r="Q13" i="12"/>
  <c r="AD13" i="12"/>
  <c r="AF13" i="12" s="1"/>
  <c r="U30" i="12" s="1"/>
  <c r="AE13" i="12"/>
  <c r="A14" i="12"/>
  <c r="E14" i="12"/>
  <c r="Q14" i="12"/>
  <c r="AD14" i="12"/>
  <c r="AE14" i="12"/>
  <c r="AF14" i="12"/>
  <c r="A15" i="12"/>
  <c r="E15" i="12"/>
  <c r="Q15" i="12"/>
  <c r="AD15" i="12"/>
  <c r="AF15" i="12" s="1"/>
  <c r="S30" i="12" s="1"/>
  <c r="AE15" i="12"/>
  <c r="A16" i="12"/>
  <c r="AA28" i="12" s="1"/>
  <c r="E16" i="12"/>
  <c r="Q16" i="12"/>
  <c r="AD16" i="12"/>
  <c r="AE16" i="12"/>
  <c r="AF16" i="12"/>
  <c r="U31" i="12" s="1"/>
  <c r="A17" i="12"/>
  <c r="E17" i="12"/>
  <c r="Q17" i="12"/>
  <c r="AD17" i="12"/>
  <c r="AF17" i="12" s="1"/>
  <c r="W30" i="12" s="1"/>
  <c r="AE17" i="12"/>
  <c r="A18" i="12"/>
  <c r="U26" i="12" s="1"/>
  <c r="E18" i="12"/>
  <c r="Q18" i="12"/>
  <c r="AD18" i="12"/>
  <c r="AE18" i="12"/>
  <c r="AF18" i="12"/>
  <c r="Q28" i="12" s="1"/>
  <c r="A19" i="12"/>
  <c r="E19" i="12"/>
  <c r="Q19" i="12"/>
  <c r="AD19" i="12"/>
  <c r="AF19" i="12" s="1"/>
  <c r="S31" i="12" s="1"/>
  <c r="AE19" i="12"/>
  <c r="A20" i="12"/>
  <c r="E20" i="12"/>
  <c r="Q20" i="12"/>
  <c r="AD20" i="12"/>
  <c r="AE20" i="12"/>
  <c r="AF20" i="12"/>
  <c r="Q30" i="12" s="1"/>
  <c r="A21" i="12"/>
  <c r="E21" i="12"/>
  <c r="Q21" i="12"/>
  <c r="AD21" i="12"/>
  <c r="AF21" i="12" s="1"/>
  <c r="W31" i="12" s="1"/>
  <c r="AE21" i="12"/>
  <c r="A22" i="12"/>
  <c r="E22" i="12"/>
  <c r="Q22" i="12"/>
  <c r="AD22" i="12"/>
  <c r="AE22" i="12"/>
  <c r="AF22" i="12"/>
  <c r="S28" i="12" s="1"/>
  <c r="W26" i="12"/>
  <c r="Y26" i="12"/>
  <c r="AC26" i="12"/>
  <c r="Q27" i="12"/>
  <c r="U27" i="12"/>
  <c r="W27" i="12"/>
  <c r="Y27" i="12"/>
  <c r="AA27" i="12"/>
  <c r="AC27" i="12"/>
  <c r="W28" i="12"/>
  <c r="Y28" i="12"/>
  <c r="AC28" i="12"/>
  <c r="Q29" i="12"/>
  <c r="Y29" i="12"/>
  <c r="AA29" i="12"/>
  <c r="AC30" i="12"/>
  <c r="Q31" i="12"/>
  <c r="Y31" i="12"/>
  <c r="AC31" i="12"/>
  <c r="A34" i="12"/>
  <c r="E34" i="12"/>
  <c r="F34" i="12"/>
  <c r="Q34" i="12"/>
  <c r="AB34" i="12"/>
  <c r="AC34" i="12"/>
  <c r="AF34" i="12" s="1"/>
  <c r="AD34" i="12"/>
  <c r="AE34" i="12"/>
  <c r="A35" i="12"/>
  <c r="AB44" i="12" s="1"/>
  <c r="E35" i="12"/>
  <c r="F35" i="12"/>
  <c r="Q35" i="12"/>
  <c r="AB35" i="12"/>
  <c r="AC35" i="12"/>
  <c r="AF35" i="12" s="1"/>
  <c r="AD35" i="12"/>
  <c r="AE35" i="12"/>
  <c r="A38" i="12"/>
  <c r="E38" i="12"/>
  <c r="F38" i="12"/>
  <c r="Q38" i="12"/>
  <c r="AB38" i="12"/>
  <c r="AC38" i="12"/>
  <c r="AF38" i="12" s="1"/>
  <c r="AD38" i="12"/>
  <c r="AE38" i="12"/>
  <c r="A41" i="12"/>
  <c r="E41" i="12"/>
  <c r="F41" i="12"/>
  <c r="Q41" i="12"/>
  <c r="AB41" i="12"/>
  <c r="AC41" i="12"/>
  <c r="AD41" i="12"/>
  <c r="AE41" i="12"/>
  <c r="AF41" i="12"/>
  <c r="A44" i="12"/>
  <c r="E44" i="12"/>
  <c r="F44" i="12"/>
  <c r="Q44" i="12"/>
  <c r="AC44" i="12"/>
  <c r="AF44" i="12" s="1"/>
  <c r="AD44" i="12"/>
  <c r="AE44" i="12"/>
  <c r="A8" i="10"/>
  <c r="AC8" i="10"/>
  <c r="AF8" i="10" s="1"/>
  <c r="AD8" i="10"/>
  <c r="AE8" i="10"/>
  <c r="A9" i="10"/>
  <c r="AB30" i="10" s="1"/>
  <c r="N9" i="10"/>
  <c r="AC9" i="10"/>
  <c r="AF9" i="10" s="1"/>
  <c r="AD9" i="10"/>
  <c r="AE9" i="10"/>
  <c r="A12" i="10"/>
  <c r="N12" i="10"/>
  <c r="N15" i="10" s="1"/>
  <c r="N18" i="10" s="1"/>
  <c r="N21" i="10" s="1"/>
  <c r="N24" i="10" s="1"/>
  <c r="N27" i="10" s="1"/>
  <c r="N30" i="10" s="1"/>
  <c r="AC12" i="10"/>
  <c r="AD12" i="10"/>
  <c r="AE12" i="10"/>
  <c r="A15" i="10"/>
  <c r="AC15" i="10"/>
  <c r="AD15" i="10"/>
  <c r="AE15" i="10"/>
  <c r="AF15" i="10"/>
  <c r="A18" i="10"/>
  <c r="AC18" i="10"/>
  <c r="AF18" i="10" s="1"/>
  <c r="AD18" i="10"/>
  <c r="AE18" i="10"/>
  <c r="A21" i="10"/>
  <c r="AC21" i="10"/>
  <c r="AD21" i="10"/>
  <c r="AE21" i="10"/>
  <c r="AF21" i="10"/>
  <c r="A24" i="10"/>
  <c r="AC24" i="10"/>
  <c r="AF24" i="10" s="1"/>
  <c r="AD24" i="10"/>
  <c r="AE24" i="10"/>
  <c r="A27" i="10"/>
  <c r="AC27" i="10"/>
  <c r="AD27" i="10"/>
  <c r="AE27" i="10"/>
  <c r="A30" i="10"/>
  <c r="E30" i="10"/>
  <c r="AC30" i="10"/>
  <c r="AD30" i="10"/>
  <c r="AE30" i="10"/>
  <c r="AF30" i="10"/>
  <c r="A33" i="10"/>
  <c r="E33" i="10"/>
  <c r="AB33" i="10"/>
  <c r="AC33" i="10"/>
  <c r="AD33" i="10"/>
  <c r="AE33" i="10"/>
  <c r="AF33" i="10"/>
  <c r="AF16" i="17" l="1"/>
  <c r="U31" i="17" s="1"/>
  <c r="AF16" i="16"/>
  <c r="U31" i="16" s="1"/>
  <c r="AF13" i="15"/>
  <c r="S23" i="15" s="1"/>
  <c r="AC23" i="15" s="1"/>
  <c r="AF12" i="14"/>
  <c r="W21" i="14" s="1"/>
  <c r="AC21" i="14" s="1"/>
  <c r="AF11" i="14"/>
  <c r="U22" i="14" s="1"/>
  <c r="AC22" i="14" s="1"/>
  <c r="AF12" i="13"/>
  <c r="Y25" i="13" s="1"/>
  <c r="AC25" i="13" s="1"/>
  <c r="AF12" i="16"/>
  <c r="Q31" i="16" s="1"/>
  <c r="AF10" i="15"/>
  <c r="AA21" i="15" s="1"/>
  <c r="AF10" i="13"/>
  <c r="AA21" i="13" s="1"/>
  <c r="AC21" i="13" s="1"/>
  <c r="AC24" i="13"/>
  <c r="AF9" i="15"/>
  <c r="W24" i="15" s="1"/>
  <c r="AF8" i="13"/>
  <c r="S22" i="13" s="1"/>
  <c r="AC22" i="13" s="1"/>
  <c r="AF8" i="15"/>
  <c r="S22" i="15" s="1"/>
  <c r="AC22" i="15" s="1"/>
  <c r="AC30" i="16"/>
  <c r="AF9" i="16"/>
  <c r="U29" i="16" s="1"/>
  <c r="AC29" i="16" s="1"/>
  <c r="AF8" i="16"/>
  <c r="Q27" i="16" s="1"/>
  <c r="AC27" i="16" s="1"/>
  <c r="S26" i="16"/>
  <c r="AC26" i="16" s="1"/>
  <c r="AF8" i="14"/>
  <c r="U20" i="14" s="1"/>
  <c r="AC20" i="14" s="1"/>
  <c r="AF38" i="17"/>
  <c r="AA30" i="17"/>
  <c r="AC30" i="17" s="1"/>
  <c r="AF9" i="17"/>
  <c r="U29" i="17" s="1"/>
  <c r="AF8" i="17"/>
  <c r="Q27" i="17" s="1"/>
  <c r="AC27" i="17" s="1"/>
  <c r="S26" i="17"/>
  <c r="AC26" i="17" s="1"/>
  <c r="AB33" i="14"/>
  <c r="E30" i="14"/>
  <c r="AB30" i="14"/>
  <c r="AF27" i="10"/>
  <c r="AF12" i="10"/>
  <c r="AC28" i="17"/>
  <c r="F41" i="17"/>
  <c r="E44" i="17"/>
  <c r="Y31" i="17"/>
  <c r="F44" i="17"/>
  <c r="AC28" i="16"/>
  <c r="F41" i="16"/>
  <c r="E44" i="16"/>
  <c r="Y31" i="16"/>
  <c r="Q41" i="16"/>
  <c r="F44" i="16"/>
  <c r="Q44" i="16"/>
  <c r="AC19" i="14"/>
  <c r="F33" i="15"/>
  <c r="E36" i="15"/>
  <c r="F36" i="15"/>
  <c r="U21" i="15"/>
  <c r="AC21" i="15" s="1"/>
  <c r="S25" i="15"/>
  <c r="AC25" i="15" s="1"/>
  <c r="F30" i="14"/>
  <c r="E33" i="14"/>
  <c r="W24" i="13"/>
  <c r="F33" i="13"/>
  <c r="E36" i="13"/>
  <c r="AC23" i="13"/>
  <c r="AC29" i="12"/>
  <c r="U29" i="12"/>
  <c r="A8" i="9"/>
  <c r="AC19" i="9" s="1"/>
  <c r="E8" i="9"/>
  <c r="Q8" i="9"/>
  <c r="AD8" i="9"/>
  <c r="AE8" i="9"/>
  <c r="AF8" i="9"/>
  <c r="AC20" i="9" s="1"/>
  <c r="A9" i="9"/>
  <c r="AC21" i="9" s="1"/>
  <c r="E9" i="9"/>
  <c r="Q9" i="9"/>
  <c r="AD9" i="9"/>
  <c r="AF9" i="9" s="1"/>
  <c r="AE9" i="9"/>
  <c r="A11" i="9"/>
  <c r="E11" i="9"/>
  <c r="Q11" i="9"/>
  <c r="AD11" i="9"/>
  <c r="AE11" i="9"/>
  <c r="AF11" i="9"/>
  <c r="U22" i="9" s="1"/>
  <c r="A12" i="9"/>
  <c r="Y20" i="9" s="1"/>
  <c r="E12" i="9"/>
  <c r="Q12" i="9"/>
  <c r="AD12" i="9"/>
  <c r="AF12" i="9" s="1"/>
  <c r="W21" i="9" s="1"/>
  <c r="AE12" i="9"/>
  <c r="A14" i="9"/>
  <c r="E14" i="9"/>
  <c r="Q14" i="9"/>
  <c r="AD14" i="9"/>
  <c r="AE14" i="9"/>
  <c r="AF14" i="9"/>
  <c r="U21" i="9" s="1"/>
  <c r="A15" i="9"/>
  <c r="E15" i="9"/>
  <c r="Q15" i="9"/>
  <c r="AD15" i="9"/>
  <c r="AF15" i="9" s="1"/>
  <c r="W22" i="9" s="1"/>
  <c r="AE15" i="9"/>
  <c r="W19" i="9"/>
  <c r="Y19" i="9"/>
  <c r="AA19" i="9"/>
  <c r="AA20" i="9"/>
  <c r="AA21" i="9"/>
  <c r="A26" i="9"/>
  <c r="E30" i="9" s="1"/>
  <c r="E26" i="9"/>
  <c r="F26" i="9"/>
  <c r="Q26" i="9"/>
  <c r="AB26" i="9"/>
  <c r="AC26" i="9"/>
  <c r="AF26" i="9" s="1"/>
  <c r="AD26" i="9"/>
  <c r="AE26" i="9"/>
  <c r="A27" i="9"/>
  <c r="AB33" i="9" s="1"/>
  <c r="E27" i="9"/>
  <c r="F27" i="9"/>
  <c r="Q27" i="9"/>
  <c r="AB27" i="9"/>
  <c r="AC27" i="9"/>
  <c r="AF27" i="9" s="1"/>
  <c r="AD27" i="9"/>
  <c r="AE27" i="9"/>
  <c r="A30" i="9"/>
  <c r="F30" i="9"/>
  <c r="Q30" i="9"/>
  <c r="AB30" i="9"/>
  <c r="AC30" i="9"/>
  <c r="AD30" i="9"/>
  <c r="AE30" i="9"/>
  <c r="AF30" i="9"/>
  <c r="A33" i="9"/>
  <c r="E33" i="9"/>
  <c r="F33" i="9"/>
  <c r="Q33" i="9"/>
  <c r="AC33" i="9"/>
  <c r="AF33" i="9" s="1"/>
  <c r="AD33" i="9"/>
  <c r="AE33" i="9"/>
  <c r="AC31" i="17" l="1"/>
  <c r="AC31" i="16"/>
  <c r="AC24" i="15"/>
  <c r="AC29" i="17"/>
  <c r="AC22" i="9"/>
  <c r="Y22" i="9"/>
  <c r="U20" i="9"/>
  <c r="AF6" i="1"/>
  <c r="A8" i="1"/>
  <c r="E8" i="1"/>
  <c r="Q8" i="1"/>
  <c r="AD8" i="1"/>
  <c r="AF8" i="1" s="1"/>
  <c r="AE8" i="1"/>
  <c r="A9" i="1"/>
  <c r="Y23" i="1" s="1"/>
  <c r="E9" i="1"/>
  <c r="Q9" i="1"/>
  <c r="AD9" i="1"/>
  <c r="AF9" i="1" s="1"/>
  <c r="AE9" i="1"/>
  <c r="A10" i="1"/>
  <c r="E10" i="1"/>
  <c r="Q10" i="1"/>
  <c r="AD10" i="1"/>
  <c r="AE10" i="1"/>
  <c r="AF10" i="1"/>
  <c r="A11" i="1"/>
  <c r="E11" i="1"/>
  <c r="Q11" i="1"/>
  <c r="AD11" i="1"/>
  <c r="AF11" i="1" s="1"/>
  <c r="U23" i="1" s="1"/>
  <c r="AE11" i="1"/>
  <c r="A12" i="1"/>
  <c r="E12" i="1"/>
  <c r="Q12" i="1"/>
  <c r="AD12" i="1"/>
  <c r="AE12" i="1"/>
  <c r="AF12" i="1"/>
  <c r="A13" i="1"/>
  <c r="W21" i="1" s="1"/>
  <c r="E13" i="1"/>
  <c r="Q13" i="1"/>
  <c r="AD13" i="1"/>
  <c r="AF13" i="1" s="1"/>
  <c r="S23" i="1" s="1"/>
  <c r="AE13" i="1"/>
  <c r="A14" i="1"/>
  <c r="E14" i="1"/>
  <c r="Q14" i="1"/>
  <c r="AD14" i="1"/>
  <c r="AE14" i="1"/>
  <c r="AF14" i="1"/>
  <c r="AA22" i="1" s="1"/>
  <c r="A15" i="1"/>
  <c r="S24" i="1" s="1"/>
  <c r="E15" i="1"/>
  <c r="Q15" i="1"/>
  <c r="AD15" i="1"/>
  <c r="AF15" i="1" s="1"/>
  <c r="Y21" i="1" s="1"/>
  <c r="AE15" i="1"/>
  <c r="A16" i="1"/>
  <c r="Q16" i="1"/>
  <c r="AD16" i="1"/>
  <c r="AE16" i="1"/>
  <c r="AF16" i="1"/>
  <c r="A17" i="1"/>
  <c r="Y22" i="1" s="1"/>
  <c r="E17" i="1"/>
  <c r="Q17" i="1"/>
  <c r="AD17" i="1"/>
  <c r="AF17" i="1" s="1"/>
  <c r="U24" i="1" s="1"/>
  <c r="AE17" i="1"/>
  <c r="U21" i="1"/>
  <c r="AA21" i="1"/>
  <c r="AC21" i="1"/>
  <c r="W22" i="1"/>
  <c r="AA23" i="1"/>
  <c r="AC23" i="1"/>
  <c r="AA24" i="1"/>
  <c r="S25" i="1"/>
  <c r="U25" i="1"/>
  <c r="W25" i="1"/>
  <c r="Y25" i="1"/>
  <c r="AC25" i="1"/>
  <c r="A29" i="1"/>
  <c r="F33" i="1" s="1"/>
  <c r="E29" i="1"/>
  <c r="F29" i="1"/>
  <c r="Q29" i="1"/>
  <c r="AB29" i="1"/>
  <c r="AC29" i="1"/>
  <c r="AD29" i="1"/>
  <c r="AE29" i="1"/>
  <c r="A30" i="1"/>
  <c r="AB33" i="1" s="1"/>
  <c r="E30" i="1"/>
  <c r="F30" i="1"/>
  <c r="Q30" i="1"/>
  <c r="AB30" i="1"/>
  <c r="AC30" i="1"/>
  <c r="AF30" i="1" s="1"/>
  <c r="AD30" i="1"/>
  <c r="AE30" i="1"/>
  <c r="A33" i="1"/>
  <c r="AC33" i="1"/>
  <c r="AF33" i="1" s="1"/>
  <c r="AD33" i="1"/>
  <c r="AE33" i="1"/>
  <c r="A36" i="1"/>
  <c r="AC36" i="1"/>
  <c r="AF36" i="1" s="1"/>
  <c r="AD36" i="1"/>
  <c r="AE36" i="1"/>
  <c r="F36" i="1" l="1"/>
  <c r="E33" i="1"/>
  <c r="E36" i="1"/>
  <c r="AF29" i="1"/>
  <c r="AC24" i="1"/>
  <c r="W24" i="1"/>
  <c r="S22" i="1"/>
  <c r="AC22" i="1"/>
  <c r="Q33" i="1"/>
  <c r="AB36" i="1"/>
  <c r="Q36" i="1"/>
</calcChain>
</file>

<file path=xl/sharedStrings.xml><?xml version="1.0" encoding="utf-8"?>
<sst xmlns="http://schemas.openxmlformats.org/spreadsheetml/2006/main" count="493" uniqueCount="96">
  <si>
    <t>P</t>
  </si>
  <si>
    <t>Teams</t>
  </si>
  <si>
    <t>Z-Nr.</t>
  </si>
  <si>
    <t>A</t>
  </si>
  <si>
    <t>B</t>
  </si>
  <si>
    <t>C</t>
  </si>
  <si>
    <t>D</t>
  </si>
  <si>
    <t>E</t>
  </si>
  <si>
    <t>Rang</t>
  </si>
  <si>
    <t>Pt.</t>
  </si>
  <si>
    <t>½ -Finals</t>
  </si>
  <si>
    <t>Kleiner Final</t>
  </si>
  <si>
    <t>Final</t>
  </si>
  <si>
    <t>Turnier:</t>
  </si>
  <si>
    <t>Turnierleiter:</t>
  </si>
  <si>
    <t>Datum:</t>
  </si>
  <si>
    <t>Gewichtsklasse:</t>
  </si>
  <si>
    <t>SCHWEIZER TAUZIEHVERBAND</t>
  </si>
  <si>
    <t>5-Turnier</t>
  </si>
  <si>
    <t>Zeit:</t>
  </si>
  <si>
    <t>4-Turnier</t>
  </si>
  <si>
    <t>5 Minuten Pause</t>
  </si>
  <si>
    <t>Sieger 3/4</t>
  </si>
  <si>
    <t>Sieger 1/2</t>
  </si>
  <si>
    <t>Verlierer 3/4</t>
  </si>
  <si>
    <t>Verlierer 1/2</t>
  </si>
  <si>
    <t>Sieger 4</t>
  </si>
  <si>
    <t>Sieger 3</t>
  </si>
  <si>
    <t>Sieger 2</t>
  </si>
  <si>
    <t>Sieger 1</t>
  </si>
  <si>
    <t>2 C</t>
  </si>
  <si>
    <t xml:space="preserve"> 1 D</t>
  </si>
  <si>
    <r>
      <rPr>
        <b/>
        <sz val="10"/>
        <rFont val="Calibri"/>
        <family val="2"/>
      </rPr>
      <t>¼</t>
    </r>
    <r>
      <rPr>
        <b/>
        <sz val="12"/>
        <rFont val="Arial"/>
        <family val="2"/>
      </rPr>
      <t xml:space="preserve"> Finals 4</t>
    </r>
  </si>
  <si>
    <t>2 D</t>
  </si>
  <si>
    <t>1 C</t>
  </si>
  <si>
    <r>
      <rPr>
        <b/>
        <sz val="10"/>
        <rFont val="Calibri"/>
        <family val="2"/>
      </rPr>
      <t>¼</t>
    </r>
    <r>
      <rPr>
        <b/>
        <sz val="12"/>
        <rFont val="Arial"/>
        <family val="2"/>
      </rPr>
      <t xml:space="preserve"> Finals 3</t>
    </r>
  </si>
  <si>
    <t xml:space="preserve"> 2 A</t>
  </si>
  <si>
    <t>1 B</t>
  </si>
  <si>
    <r>
      <rPr>
        <b/>
        <sz val="10"/>
        <rFont val="Calibri"/>
        <family val="2"/>
      </rPr>
      <t>¼</t>
    </r>
    <r>
      <rPr>
        <b/>
        <sz val="12"/>
        <rFont val="Arial"/>
        <family val="2"/>
      </rPr>
      <t xml:space="preserve"> Finals 2</t>
    </r>
  </si>
  <si>
    <t>2 B</t>
  </si>
  <si>
    <t xml:space="preserve"> 1 A</t>
  </si>
  <si>
    <r>
      <rPr>
        <b/>
        <sz val="10"/>
        <rFont val="Calibri"/>
        <family val="2"/>
      </rPr>
      <t>¼</t>
    </r>
    <r>
      <rPr>
        <b/>
        <sz val="12"/>
        <rFont val="Arial"/>
        <family val="2"/>
      </rPr>
      <t xml:space="preserve"> Finals 1</t>
    </r>
  </si>
  <si>
    <t>Männer 500</t>
  </si>
  <si>
    <t>Jodler Plauschturnier</t>
  </si>
  <si>
    <t>Frauen</t>
  </si>
  <si>
    <t>Männer</t>
  </si>
  <si>
    <t>Plazierungszug 5./6.</t>
  </si>
  <si>
    <t>F</t>
  </si>
  <si>
    <t>6-Turnier</t>
  </si>
  <si>
    <t>Jodler</t>
  </si>
  <si>
    <t>Gruppe A</t>
  </si>
  <si>
    <t>Gruppe B</t>
  </si>
  <si>
    <t>Gruppe C</t>
  </si>
  <si>
    <t>Gruppe D</t>
  </si>
  <si>
    <t>1  Jodlerwyber</t>
  </si>
  <si>
    <t>2  Die sieben Zwerge</t>
  </si>
  <si>
    <t>3  Team 2te-Tiu</t>
  </si>
  <si>
    <t>4  Bärestarchi Buureschlöii</t>
  </si>
  <si>
    <t>5  FW Bowil</t>
  </si>
  <si>
    <t>6  FW Zäziwil</t>
  </si>
  <si>
    <t>7  Metzger - Giele Zäziwil</t>
  </si>
  <si>
    <t>8  G. Wisler Elektro AG</t>
  </si>
  <si>
    <t>9  Houzwürm</t>
  </si>
  <si>
    <t>10  Getter Pole</t>
  </si>
  <si>
    <t>11  Jodlerklub Biglen</t>
  </si>
  <si>
    <t>12  Ziebläch</t>
  </si>
  <si>
    <t>13  Hornschlittenklub Zäziwil</t>
  </si>
  <si>
    <t>14  Mutte - Grabscher</t>
  </si>
  <si>
    <t>15  Die Glorrreichen sieben</t>
  </si>
  <si>
    <t>16  Sächs Murmeli</t>
  </si>
  <si>
    <t>17  Farmer Boys</t>
  </si>
  <si>
    <t>18  Ilfischnorzer</t>
  </si>
  <si>
    <t>19  Die Böse vo Geschter</t>
  </si>
  <si>
    <t>20  Abschleppteam Gargae Galli</t>
  </si>
  <si>
    <t>21  HG Tägertschi Häutlingen</t>
  </si>
  <si>
    <t>22  Hase - Furz</t>
  </si>
  <si>
    <t>23  Hofers Bricklayers</t>
  </si>
  <si>
    <t>24  sechs gegen null</t>
  </si>
  <si>
    <t>25  Dürbach</t>
  </si>
  <si>
    <t>26 TV Zäziwil</t>
  </si>
  <si>
    <t>Rangliste Plausch-Seilziehen 2016</t>
  </si>
  <si>
    <t>Rückwärtsgang, Luca Fankhauser</t>
  </si>
  <si>
    <t>Kamerade-Schränzer, Thomas Krähenbühl</t>
  </si>
  <si>
    <t>Farmer Boys, Daniel Krähenbühl</t>
  </si>
  <si>
    <t>Holzwürm, Reto Zurflüh</t>
  </si>
  <si>
    <t>JK Grosshöchstetten, Bernhard Burkhalter</t>
  </si>
  <si>
    <t>Di Turstige, Roland Haldimann</t>
  </si>
  <si>
    <t>Firma Bay</t>
  </si>
  <si>
    <t>Firma Arm</t>
  </si>
  <si>
    <t>Die starche vo gester, Rolf Oppliger</t>
  </si>
  <si>
    <t>Geissbockmeucher, Fabian Wyss</t>
  </si>
  <si>
    <t>Wätterhäxe, Erika Nussbaum</t>
  </si>
  <si>
    <t>Um Himmels Willen, Annelies Gerber</t>
  </si>
  <si>
    <t>Wir einfach unverbesserlich, Sarah Burger</t>
  </si>
  <si>
    <t>Schperzibuebe, Christian Nussbaum</t>
  </si>
  <si>
    <t xml:space="preserve">Joggis Chummerbuebe, Steiner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</si>
</sst>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  <bgColor indexed="8"/>
      </patternFill>
    </fill>
    <fill>
      <patternFill patternType="solid">
        <fgColor indexed="8"/>
        <bgColor indexed="8"/>
      </patternFill>
    </fill>
    <fill>
      <patternFill patternType="gray125"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9" tint="0.79998168889431442"/>
      </patternFill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gray125">
        <bgColor theme="9" tint="0.5999938962981048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/>
    <xf numFmtId="0" fontId="5" fillId="0" borderId="0" xfId="0" applyFont="1"/>
    <xf numFmtId="0" fontId="2" fillId="2" borderId="1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1" borderId="7" xfId="0" applyFont="1" applyFill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2" fillId="1" borderId="8" xfId="0" applyFont="1" applyFill="1" applyBorder="1" applyAlignment="1">
      <alignment horizontal="center"/>
    </xf>
    <xf numFmtId="0" fontId="2" fillId="1" borderId="9" xfId="0" applyFont="1" applyFill="1" applyBorder="1" applyAlignment="1">
      <alignment horizontal="center"/>
    </xf>
    <xf numFmtId="0" fontId="2" fillId="1" borderId="1" xfId="0" applyFont="1" applyFill="1" applyBorder="1" applyAlignment="1">
      <alignment horizontal="center"/>
    </xf>
    <xf numFmtId="0" fontId="2" fillId="1" borderId="11" xfId="0" applyFont="1" applyFill="1" applyBorder="1" applyAlignment="1">
      <alignment horizontal="center"/>
    </xf>
    <xf numFmtId="0" fontId="2" fillId="1" borderId="2" xfId="0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0" fontId="2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2" fillId="1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1" borderId="4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" borderId="11" xfId="0" applyFont="1" applyFill="1" applyBorder="1" applyAlignment="1">
      <alignment horizontal="center"/>
    </xf>
    <xf numFmtId="0" fontId="2" fillId="1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1" borderId="7" xfId="0" applyFont="1" applyFill="1" applyBorder="1" applyAlignment="1">
      <alignment horizontal="center"/>
    </xf>
    <xf numFmtId="0" fontId="2" fillId="1" borderId="8" xfId="0" applyFont="1" applyFill="1" applyBorder="1" applyAlignment="1">
      <alignment horizontal="center"/>
    </xf>
    <xf numFmtId="0" fontId="2" fillId="1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1" borderId="30" xfId="0" applyFont="1" applyFill="1" applyBorder="1" applyAlignment="1">
      <alignment horizontal="center"/>
    </xf>
    <xf numFmtId="0" fontId="0" fillId="1" borderId="6" xfId="0" applyFill="1" applyBorder="1" applyAlignment="1">
      <alignment horizontal="center"/>
    </xf>
    <xf numFmtId="0" fontId="2" fillId="1" borderId="6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2" fillId="1" borderId="3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1" borderId="9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1" borderId="15" xfId="0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2" fillId="1" borderId="4" xfId="0" applyFont="1" applyFill="1" applyBorder="1" applyAlignment="1"/>
    <xf numFmtId="0" fontId="2" fillId="0" borderId="4" xfId="0" applyFont="1" applyBorder="1" applyAlignment="1"/>
    <xf numFmtId="0" fontId="2" fillId="1" borderId="33" xfId="0" applyFont="1" applyFill="1" applyBorder="1" applyAlignment="1">
      <alignment horizontal="center"/>
    </xf>
    <xf numFmtId="0" fontId="0" fillId="1" borderId="34" xfId="0" applyFill="1" applyBorder="1" applyAlignment="1">
      <alignment horizontal="center"/>
    </xf>
    <xf numFmtId="0" fontId="2" fillId="1" borderId="2" xfId="0" applyFont="1" applyFill="1" applyBorder="1" applyAlignment="1"/>
    <xf numFmtId="0" fontId="2" fillId="1" borderId="32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6" xfId="0" applyFont="1" applyBorder="1" applyAlignment="1"/>
    <xf numFmtId="0" fontId="0" fillId="0" borderId="6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0" xfId="1"/>
    <xf numFmtId="0" fontId="9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 applyAlignment="1">
      <alignment horizontal="left"/>
    </xf>
    <xf numFmtId="0" fontId="2" fillId="1" borderId="13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11" borderId="27" xfId="0" applyFont="1" applyFill="1" applyBorder="1" applyAlignment="1">
      <alignment horizontal="left" indent="1"/>
    </xf>
    <xf numFmtId="16" fontId="2" fillId="11" borderId="27" xfId="0" applyNumberFormat="1" applyFont="1" applyFill="1" applyBorder="1" applyAlignment="1"/>
    <xf numFmtId="0" fontId="0" fillId="11" borderId="27" xfId="0" applyFill="1" applyBorder="1" applyAlignment="1"/>
    <xf numFmtId="0" fontId="2" fillId="7" borderId="27" xfId="0" applyFont="1" applyFill="1" applyBorder="1" applyAlignment="1"/>
    <xf numFmtId="0" fontId="2" fillId="11" borderId="27" xfId="0" applyFont="1" applyFill="1" applyBorder="1" applyAlignment="1"/>
    <xf numFmtId="0" fontId="0" fillId="1" borderId="16" xfId="0" applyFill="1" applyBorder="1" applyAlignment="1"/>
    <xf numFmtId="0" fontId="0" fillId="1" borderId="17" xfId="0" applyFill="1" applyBorder="1" applyAlignment="1"/>
    <xf numFmtId="0" fontId="0" fillId="1" borderId="18" xfId="0" applyFill="1" applyBorder="1" applyAlignment="1"/>
    <xf numFmtId="0" fontId="0" fillId="1" borderId="16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2" borderId="24" xfId="0" applyFill="1" applyBorder="1" applyAlignment="1"/>
    <xf numFmtId="0" fontId="0" fillId="2" borderId="25" xfId="0" applyFill="1" applyBorder="1" applyAlignment="1"/>
    <xf numFmtId="0" fontId="0" fillId="2" borderId="26" xfId="0" applyFill="1" applyBorder="1" applyAlignment="1"/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1" borderId="7" xfId="0" applyFont="1" applyFill="1" applyBorder="1" applyAlignment="1">
      <alignment horizontal="center"/>
    </xf>
    <xf numFmtId="0" fontId="2" fillId="1" borderId="8" xfId="0" applyFont="1" applyFill="1" applyBorder="1" applyAlignment="1">
      <alignment horizontal="center"/>
    </xf>
    <xf numFmtId="0" fontId="0" fillId="12" borderId="16" xfId="0" applyFill="1" applyBorder="1" applyAlignment="1"/>
    <xf numFmtId="0" fontId="0" fillId="12" borderId="17" xfId="0" applyFill="1" applyBorder="1" applyAlignment="1"/>
    <xf numFmtId="0" fontId="0" fillId="12" borderId="18" xfId="0" applyFill="1" applyBorder="1" applyAlignment="1"/>
    <xf numFmtId="0" fontId="6" fillId="10" borderId="16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1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3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1" borderId="28" xfId="0" applyFont="1" applyFill="1" applyBorder="1" applyAlignment="1">
      <alignment horizontal="center"/>
    </xf>
    <xf numFmtId="0" fontId="2" fillId="1" borderId="1" xfId="0" applyFont="1" applyFill="1" applyBorder="1" applyAlignment="1">
      <alignment horizontal="center"/>
    </xf>
    <xf numFmtId="0" fontId="0" fillId="12" borderId="19" xfId="0" applyFill="1" applyBorder="1" applyAlignment="1"/>
    <xf numFmtId="0" fontId="0" fillId="12" borderId="20" xfId="0" applyFill="1" applyBorder="1" applyAlignment="1"/>
    <xf numFmtId="0" fontId="0" fillId="12" borderId="21" xfId="0" applyFill="1" applyBorder="1" applyAlignment="1"/>
    <xf numFmtId="0" fontId="0" fillId="1" borderId="19" xfId="0" applyFill="1" applyBorder="1" applyAlignment="1">
      <alignment horizontal="center"/>
    </xf>
    <xf numFmtId="0" fontId="0" fillId="1" borderId="21" xfId="0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2" fillId="1" borderId="29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11" borderId="19" xfId="0" applyFill="1" applyBorder="1" applyAlignment="1"/>
    <xf numFmtId="0" fontId="0" fillId="11" borderId="20" xfId="0" applyFill="1" applyBorder="1" applyAlignment="1"/>
    <xf numFmtId="0" fontId="0" fillId="11" borderId="21" xfId="0" applyFill="1" applyBorder="1" applyAlignment="1"/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11" borderId="24" xfId="0" applyFill="1" applyBorder="1" applyAlignment="1"/>
    <xf numFmtId="0" fontId="0" fillId="11" borderId="25" xfId="0" applyFill="1" applyBorder="1" applyAlignment="1"/>
    <xf numFmtId="0" fontId="0" fillId="11" borderId="26" xfId="0" applyFill="1" applyBorder="1" applyAlignment="1"/>
    <xf numFmtId="0" fontId="6" fillId="9" borderId="24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1" borderId="10" xfId="0" applyFill="1" applyBorder="1" applyAlignment="1"/>
    <xf numFmtId="0" fontId="0" fillId="1" borderId="22" xfId="0" applyFill="1" applyBorder="1" applyAlignment="1"/>
    <xf numFmtId="0" fontId="0" fillId="1" borderId="23" xfId="0" applyFill="1" applyBorder="1" applyAlignment="1"/>
    <xf numFmtId="0" fontId="0" fillId="1" borderId="10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0" borderId="10" xfId="0" applyBorder="1" applyAlignment="1"/>
    <xf numFmtId="0" fontId="0" fillId="0" borderId="10" xfId="0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0" xfId="0" applyBorder="1" applyAlignment="1">
      <alignment horizontal="center"/>
    </xf>
    <xf numFmtId="0" fontId="2" fillId="6" borderId="27" xfId="0" applyFont="1" applyFill="1" applyBorder="1" applyAlignment="1">
      <alignment horizontal="left" indent="1"/>
    </xf>
    <xf numFmtId="16" fontId="2" fillId="6" borderId="27" xfId="0" applyNumberFormat="1" applyFont="1" applyFill="1" applyBorder="1" applyAlignment="1"/>
    <xf numFmtId="0" fontId="0" fillId="6" borderId="27" xfId="0" applyFill="1" applyBorder="1" applyAlignment="1"/>
    <xf numFmtId="0" fontId="2" fillId="6" borderId="27" xfId="0" applyFont="1" applyFill="1" applyBorder="1" applyAlignment="1"/>
    <xf numFmtId="0" fontId="0" fillId="1" borderId="19" xfId="0" applyFill="1" applyBorder="1" applyAlignment="1"/>
    <xf numFmtId="0" fontId="0" fillId="1" borderId="20" xfId="0" applyFill="1" applyBorder="1" applyAlignment="1"/>
    <xf numFmtId="0" fontId="0" fillId="1" borderId="21" xfId="0" applyFill="1" applyBorder="1" applyAlignment="1"/>
    <xf numFmtId="0" fontId="0" fillId="1" borderId="20" xfId="0" applyFill="1" applyBorder="1" applyAlignment="1">
      <alignment horizontal="center"/>
    </xf>
    <xf numFmtId="0" fontId="0" fillId="5" borderId="16" xfId="0" applyFill="1" applyBorder="1" applyAlignment="1"/>
    <xf numFmtId="0" fontId="0" fillId="5" borderId="17" xfId="0" applyFill="1" applyBorder="1" applyAlignment="1"/>
    <xf numFmtId="0" fontId="0" fillId="5" borderId="18" xfId="0" applyFill="1" applyBorder="1" applyAlignment="1"/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0" fillId="6" borderId="21" xfId="0" applyFill="1" applyBorder="1" applyAlignment="1"/>
    <xf numFmtId="0" fontId="0" fillId="4" borderId="19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0" fillId="5" borderId="19" xfId="0" applyFill="1" applyBorder="1" applyAlignment="1"/>
    <xf numFmtId="0" fontId="0" fillId="5" borderId="20" xfId="0" applyFill="1" applyBorder="1" applyAlignment="1"/>
    <xf numFmtId="0" fontId="0" fillId="5" borderId="21" xfId="0" applyFill="1" applyBorder="1" applyAlignment="1"/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1" borderId="11" xfId="0" applyFont="1" applyFill="1" applyBorder="1" applyAlignment="1">
      <alignment horizontal="center"/>
    </xf>
    <xf numFmtId="0" fontId="2" fillId="1" borderId="2" xfId="0" applyFont="1" applyFill="1" applyBorder="1" applyAlignment="1">
      <alignment horizontal="center"/>
    </xf>
    <xf numFmtId="0" fontId="0" fillId="5" borderId="24" xfId="0" applyFill="1" applyBorder="1" applyAlignment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1" borderId="24" xfId="0" applyFill="1" applyBorder="1" applyAlignment="1">
      <alignment horizontal="center"/>
    </xf>
    <xf numFmtId="0" fontId="0" fillId="1" borderId="2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" borderId="24" xfId="0" applyFill="1" applyBorder="1" applyAlignment="1"/>
    <xf numFmtId="0" fontId="0" fillId="1" borderId="25" xfId="0" applyFill="1" applyBorder="1" applyAlignment="1"/>
    <xf numFmtId="0" fontId="0" fillId="1" borderId="26" xfId="0" applyFill="1" applyBorder="1" applyAlignment="1"/>
    <xf numFmtId="0" fontId="0" fillId="1" borderId="25" xfId="0" applyFill="1" applyBorder="1" applyAlignment="1">
      <alignment horizontal="center"/>
    </xf>
    <xf numFmtId="0" fontId="3" fillId="5" borderId="16" xfId="0" applyFont="1" applyFill="1" applyBorder="1" applyAlignment="1"/>
    <xf numFmtId="0" fontId="0" fillId="9" borderId="16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6" borderId="24" xfId="0" applyFill="1" applyBorder="1" applyAlignment="1"/>
    <xf numFmtId="0" fontId="0" fillId="6" borderId="25" xfId="0" applyFill="1" applyBorder="1" applyAlignment="1"/>
    <xf numFmtId="0" fontId="0" fillId="6" borderId="26" xfId="0" applyFill="1" applyBorder="1" applyAlignment="1"/>
    <xf numFmtId="0" fontId="2" fillId="6" borderId="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5" borderId="10" xfId="0" applyFont="1" applyFill="1" applyBorder="1" applyAlignment="1"/>
    <xf numFmtId="0" fontId="0" fillId="5" borderId="22" xfId="0" applyFill="1" applyBorder="1" applyAlignment="1"/>
    <xf numFmtId="0" fontId="0" fillId="5" borderId="23" xfId="0" applyFill="1" applyBorder="1" applyAlignment="1"/>
    <xf numFmtId="0" fontId="3" fillId="6" borderId="10" xfId="0" applyFont="1" applyFill="1" applyBorder="1" applyAlignment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10" xfId="0" applyFill="1" applyBorder="1" applyAlignment="1"/>
    <xf numFmtId="0" fontId="0" fillId="5" borderId="10" xfId="0" applyFill="1" applyBorder="1" applyAlignment="1"/>
    <xf numFmtId="18" fontId="0" fillId="5" borderId="10" xfId="0" applyNumberFormat="1" applyFill="1" applyBorder="1" applyAlignment="1"/>
    <xf numFmtId="0" fontId="2" fillId="7" borderId="27" xfId="0" applyFont="1" applyFill="1" applyBorder="1" applyAlignment="1">
      <alignment horizontal="left" indent="1"/>
    </xf>
    <xf numFmtId="0" fontId="0" fillId="7" borderId="27" xfId="0" applyFill="1" applyBorder="1" applyAlignment="1"/>
    <xf numFmtId="0" fontId="0" fillId="8" borderId="16" xfId="0" applyFill="1" applyBorder="1" applyAlignment="1"/>
    <xf numFmtId="0" fontId="0" fillId="8" borderId="17" xfId="0" applyFill="1" applyBorder="1" applyAlignment="1"/>
    <xf numFmtId="0" fontId="0" fillId="8" borderId="18" xfId="0" applyFill="1" applyBorder="1" applyAlignment="1"/>
    <xf numFmtId="0" fontId="0" fillId="7" borderId="19" xfId="0" applyFill="1" applyBorder="1" applyAlignment="1"/>
    <xf numFmtId="0" fontId="0" fillId="7" borderId="20" xfId="0" applyFill="1" applyBorder="1" applyAlignment="1"/>
    <xf numFmtId="0" fontId="0" fillId="7" borderId="21" xfId="0" applyFill="1" applyBorder="1" applyAlignment="1"/>
    <xf numFmtId="0" fontId="0" fillId="7" borderId="24" xfId="0" applyFill="1" applyBorder="1" applyAlignment="1"/>
    <xf numFmtId="0" fontId="0" fillId="7" borderId="25" xfId="0" applyFill="1" applyBorder="1" applyAlignment="1"/>
    <xf numFmtId="0" fontId="0" fillId="7" borderId="26" xfId="0" applyFill="1" applyBorder="1" applyAlignment="1"/>
    <xf numFmtId="0" fontId="0" fillId="8" borderId="19" xfId="0" applyFill="1" applyBorder="1" applyAlignment="1"/>
    <xf numFmtId="0" fontId="0" fillId="8" borderId="20" xfId="0" applyFill="1" applyBorder="1" applyAlignment="1"/>
    <xf numFmtId="0" fontId="0" fillId="8" borderId="21" xfId="0" applyFill="1" applyBorder="1" applyAlignme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opLeftCell="A4" zoomScale="120" zoomScaleNormal="120" workbookViewId="0">
      <selection activeCell="D12" sqref="D12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2" width="3.28515625" customWidth="1"/>
    <col min="33" max="33" width="8.42578125" style="39" customWidth="1"/>
  </cols>
  <sheetData>
    <row r="1" spans="1:33" ht="20.25" x14ac:dyDescent="0.3">
      <c r="G1" s="116" t="s">
        <v>17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3"/>
    </row>
    <row r="2" spans="1:33" ht="18" customHeight="1" x14ac:dyDescent="0.3">
      <c r="G2" s="64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13"/>
    </row>
    <row r="3" spans="1:33" ht="18" customHeight="1" x14ac:dyDescent="0.2">
      <c r="A3" t="s">
        <v>13</v>
      </c>
      <c r="C3" s="118" t="s">
        <v>49</v>
      </c>
      <c r="D3" s="118"/>
      <c r="E3" s="118"/>
      <c r="F3" s="118"/>
      <c r="G3" s="118"/>
      <c r="H3" s="118"/>
      <c r="I3" s="118"/>
      <c r="K3" t="s">
        <v>15</v>
      </c>
      <c r="M3" s="119">
        <v>41489</v>
      </c>
      <c r="N3" s="120"/>
      <c r="O3" s="120"/>
      <c r="P3" s="120"/>
      <c r="Q3" s="120"/>
      <c r="R3" s="120"/>
      <c r="S3" s="120"/>
      <c r="U3" t="s">
        <v>16</v>
      </c>
      <c r="AA3" s="121" t="s">
        <v>44</v>
      </c>
      <c r="AB3" s="121"/>
      <c r="AC3" s="121"/>
      <c r="AD3" s="121"/>
      <c r="AE3" s="121"/>
      <c r="AF3" s="121"/>
    </row>
    <row r="4" spans="1:33" ht="24" customHeight="1" x14ac:dyDescent="0.2">
      <c r="A4" t="s">
        <v>14</v>
      </c>
      <c r="E4" s="122"/>
      <c r="F4" s="122"/>
      <c r="G4" s="122"/>
      <c r="H4" s="122"/>
      <c r="I4" s="122"/>
      <c r="J4" s="122"/>
      <c r="K4" s="122"/>
      <c r="L4" s="122"/>
    </row>
    <row r="5" spans="1:33" ht="14.45" customHeight="1" x14ac:dyDescent="0.2">
      <c r="E5" s="20"/>
      <c r="F5" s="20"/>
      <c r="G5" s="20"/>
      <c r="H5" s="20"/>
      <c r="I5" s="20"/>
      <c r="J5" s="20"/>
      <c r="K5" s="20"/>
      <c r="L5" s="20"/>
    </row>
    <row r="6" spans="1:33" ht="14.45" customHeight="1" thickBot="1" x14ac:dyDescent="0.25">
      <c r="AC6" s="21" t="s">
        <v>20</v>
      </c>
    </row>
    <row r="7" spans="1:33" ht="14.45" customHeight="1" thickBot="1" x14ac:dyDescent="0.25">
      <c r="A7" s="66" t="s">
        <v>0</v>
      </c>
      <c r="B7" s="8">
        <v>1</v>
      </c>
      <c r="C7" s="8">
        <v>2</v>
      </c>
      <c r="D7" s="60"/>
      <c r="E7" s="113" t="s">
        <v>1</v>
      </c>
      <c r="F7" s="114"/>
      <c r="G7" s="114"/>
      <c r="H7" s="114"/>
      <c r="I7" s="114"/>
      <c r="J7" s="114"/>
      <c r="K7" s="114"/>
      <c r="L7" s="114"/>
      <c r="M7" s="115"/>
      <c r="N7" s="113" t="s">
        <v>2</v>
      </c>
      <c r="O7" s="114"/>
      <c r="P7" s="115"/>
      <c r="Q7" s="113" t="s">
        <v>1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5"/>
      <c r="AC7" s="67"/>
      <c r="AD7" s="8">
        <v>1</v>
      </c>
      <c r="AE7" s="8">
        <v>2</v>
      </c>
      <c r="AF7" s="71" t="s">
        <v>0</v>
      </c>
      <c r="AG7" s="39" t="s">
        <v>19</v>
      </c>
    </row>
    <row r="8" spans="1:33" ht="14.45" customHeight="1" x14ac:dyDescent="0.2">
      <c r="A8" s="80">
        <f>IF(B8="","",IF(B8+C8=2,"3",B8+C8))</f>
        <v>0</v>
      </c>
      <c r="B8" s="111">
        <v>0</v>
      </c>
      <c r="C8" s="111">
        <v>0</v>
      </c>
      <c r="D8" s="78" t="s">
        <v>3</v>
      </c>
      <c r="E8" s="123" t="str">
        <f>IF(C19="","",C19)</f>
        <v>1  Jodlerwyber</v>
      </c>
      <c r="F8" s="124"/>
      <c r="G8" s="124"/>
      <c r="H8" s="124"/>
      <c r="I8" s="124"/>
      <c r="J8" s="124"/>
      <c r="K8" s="124"/>
      <c r="L8" s="124"/>
      <c r="M8" s="125"/>
      <c r="N8" s="126">
        <v>1</v>
      </c>
      <c r="O8" s="127"/>
      <c r="P8" s="128"/>
      <c r="Q8" s="123" t="str">
        <f>IF(C20="","",C20)</f>
        <v>2  Die sieben Zwerge</v>
      </c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5"/>
      <c r="AC8" s="78" t="s">
        <v>4</v>
      </c>
      <c r="AD8" s="77" t="str">
        <f>IF(B8=1,"0",IF(B8="","","1"))</f>
        <v>1</v>
      </c>
      <c r="AE8" s="77" t="str">
        <f>IF(C8=1,"0",IF(C8="","","1"))</f>
        <v>1</v>
      </c>
      <c r="AF8" s="76" t="str">
        <f>IF(AD8="","",IF(AE8="",AD8,IF(AD8+AE8=2,"3",AD8+AE8)))</f>
        <v>3</v>
      </c>
    </row>
    <row r="9" spans="1:33" ht="14.45" customHeight="1" thickBot="1" x14ac:dyDescent="0.25">
      <c r="A9" s="82">
        <f>IF(B9="","",IF(B9+C9=2,"3",B9+C9))</f>
        <v>1</v>
      </c>
      <c r="B9" s="112">
        <v>1</v>
      </c>
      <c r="C9" s="112">
        <v>0</v>
      </c>
      <c r="D9" s="81" t="s">
        <v>5</v>
      </c>
      <c r="E9" s="129" t="str">
        <f>IF(C21="","",C21)</f>
        <v>3  Team 2te-Tiu</v>
      </c>
      <c r="F9" s="130"/>
      <c r="G9" s="130"/>
      <c r="H9" s="130"/>
      <c r="I9" s="130"/>
      <c r="J9" s="130"/>
      <c r="K9" s="130"/>
      <c r="L9" s="130"/>
      <c r="M9" s="131"/>
      <c r="N9" s="132">
        <v>2</v>
      </c>
      <c r="O9" s="133"/>
      <c r="P9" s="134"/>
      <c r="Q9" s="129" t="str">
        <f>IF(C22="","",C22)</f>
        <v>4  Bärestarchi Buureschlöii</v>
      </c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1"/>
      <c r="AC9" s="81" t="s">
        <v>6</v>
      </c>
      <c r="AD9" s="10" t="str">
        <f>IF(B9=1,"0",IF(B9="","","1"))</f>
        <v>0</v>
      </c>
      <c r="AE9" s="10" t="str">
        <f>IF(C9=1,"0",IF(C9="","","1"))</f>
        <v>1</v>
      </c>
      <c r="AF9" s="12">
        <f>IF(AD9="","",IF(AE9="",AD9,IF(AD9+AE9=2,"3",AD9+AE9)))</f>
        <v>1</v>
      </c>
    </row>
    <row r="10" spans="1:33" ht="18" customHeight="1" thickBot="1" x14ac:dyDescent="0.25">
      <c r="A10" s="90"/>
      <c r="B10" s="92"/>
      <c r="C10" s="92"/>
      <c r="D10" s="90"/>
      <c r="E10" s="91"/>
      <c r="F10" s="91"/>
      <c r="G10" s="91"/>
      <c r="H10" s="91"/>
      <c r="I10" s="91"/>
      <c r="J10" s="91"/>
      <c r="K10" s="91"/>
      <c r="L10" s="135" t="s">
        <v>21</v>
      </c>
      <c r="M10" s="136"/>
      <c r="N10" s="136"/>
      <c r="O10" s="136"/>
      <c r="P10" s="136"/>
      <c r="Q10" s="136"/>
      <c r="R10" s="136"/>
      <c r="S10" s="136"/>
      <c r="T10" s="91"/>
      <c r="U10" s="91"/>
      <c r="V10" s="91"/>
      <c r="W10" s="91"/>
      <c r="X10" s="91"/>
      <c r="Y10" s="91"/>
      <c r="Z10" s="91"/>
      <c r="AA10" s="91"/>
      <c r="AB10" s="91"/>
      <c r="AC10" s="90"/>
      <c r="AD10" s="88"/>
      <c r="AE10" s="88"/>
      <c r="AF10" s="87"/>
    </row>
    <row r="11" spans="1:33" ht="14.45" customHeight="1" x14ac:dyDescent="0.2">
      <c r="A11" s="80">
        <f>IF(B11="","",IF(B11+C11=2,"3",B11+C11))</f>
        <v>0</v>
      </c>
      <c r="B11" s="111">
        <v>0</v>
      </c>
      <c r="C11" s="111">
        <v>0</v>
      </c>
      <c r="D11" s="78" t="s">
        <v>3</v>
      </c>
      <c r="E11" s="123" t="str">
        <f>IF(C19="","",C19)</f>
        <v>1  Jodlerwyber</v>
      </c>
      <c r="F11" s="124"/>
      <c r="G11" s="124"/>
      <c r="H11" s="124"/>
      <c r="I11" s="124"/>
      <c r="J11" s="124"/>
      <c r="K11" s="124"/>
      <c r="L11" s="124"/>
      <c r="M11" s="125"/>
      <c r="N11" s="126">
        <v>3</v>
      </c>
      <c r="O11" s="127"/>
      <c r="P11" s="128"/>
      <c r="Q11" s="123" t="str">
        <f>IF(C22="","",C22)</f>
        <v>4  Bärestarchi Buureschlöii</v>
      </c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  <c r="AC11" s="78" t="s">
        <v>6</v>
      </c>
      <c r="AD11" s="77" t="str">
        <f>IF(B11=1,"0",IF(B11="","","1"))</f>
        <v>1</v>
      </c>
      <c r="AE11" s="77" t="str">
        <f>IF(C11=1,"0",IF(C11="","","1"))</f>
        <v>1</v>
      </c>
      <c r="AF11" s="76" t="str">
        <f>IF(AD11="","",IF(AE11="",AD11,IF(AD11+AE11=2,"3",AD11+AE11)))</f>
        <v>3</v>
      </c>
    </row>
    <row r="12" spans="1:33" ht="14.45" customHeight="1" thickBot="1" x14ac:dyDescent="0.25">
      <c r="A12" s="22">
        <f>IF(B12="","",IF(B12+C12=2,"3",B12+C12))</f>
        <v>1</v>
      </c>
      <c r="B12" s="112">
        <v>1</v>
      </c>
      <c r="C12" s="112">
        <v>0</v>
      </c>
      <c r="D12" s="89" t="s">
        <v>4</v>
      </c>
      <c r="E12" s="137" t="str">
        <f>IF(C20="","",C20)</f>
        <v>2  Die sieben Zwerge</v>
      </c>
      <c r="F12" s="138"/>
      <c r="G12" s="138"/>
      <c r="H12" s="138"/>
      <c r="I12" s="138"/>
      <c r="J12" s="138"/>
      <c r="K12" s="138"/>
      <c r="L12" s="138"/>
      <c r="M12" s="139"/>
      <c r="N12" s="140">
        <v>4</v>
      </c>
      <c r="O12" s="141"/>
      <c r="P12" s="142"/>
      <c r="Q12" s="137" t="str">
        <f>IF(C21="","",C21)</f>
        <v>3  Team 2te-Tiu</v>
      </c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9"/>
      <c r="AC12" s="89" t="s">
        <v>5</v>
      </c>
      <c r="AD12" s="10" t="str">
        <f>IF(B12=1,"0",IF(B12="","","1"))</f>
        <v>0</v>
      </c>
      <c r="AE12" s="10" t="str">
        <f>IF(C12=1,"0",IF(C12="","","1"))</f>
        <v>1</v>
      </c>
      <c r="AF12" s="12">
        <f>IF(AD12="","",IF(AE12="",AD12,IF(AD12+AE12=2,"3",AD12+AE12)))</f>
        <v>1</v>
      </c>
    </row>
    <row r="13" spans="1:33" ht="18" customHeight="1" thickBot="1" x14ac:dyDescent="0.25">
      <c r="A13" s="17"/>
      <c r="B13" s="18"/>
      <c r="C13" s="18"/>
      <c r="D13" s="17"/>
      <c r="E13" s="19"/>
      <c r="F13" s="19"/>
      <c r="G13" s="19"/>
      <c r="H13" s="19"/>
      <c r="I13" s="19"/>
      <c r="J13" s="19"/>
      <c r="K13" s="19"/>
      <c r="L13" s="135" t="s">
        <v>21</v>
      </c>
      <c r="M13" s="136"/>
      <c r="N13" s="136"/>
      <c r="O13" s="136"/>
      <c r="P13" s="136"/>
      <c r="Q13" s="136"/>
      <c r="R13" s="136"/>
      <c r="S13" s="136"/>
      <c r="T13" s="19"/>
      <c r="U13" s="19"/>
      <c r="V13" s="19"/>
      <c r="W13" s="19"/>
      <c r="X13" s="19"/>
      <c r="Y13" s="19"/>
      <c r="Z13" s="19"/>
      <c r="AA13" s="19"/>
      <c r="AB13" s="19"/>
      <c r="AC13" s="17"/>
      <c r="AD13" s="88"/>
      <c r="AE13" s="88"/>
      <c r="AF13" s="87"/>
    </row>
    <row r="14" spans="1:33" ht="14.45" customHeight="1" x14ac:dyDescent="0.2">
      <c r="A14" s="80" t="str">
        <f>IF(B14="","",IF(B14+C14=2,"3",B14+C14))</f>
        <v/>
      </c>
      <c r="B14" s="111"/>
      <c r="C14" s="111"/>
      <c r="D14" s="78" t="s">
        <v>3</v>
      </c>
      <c r="E14" s="123" t="str">
        <f>IF(C19="","",C19)</f>
        <v>1  Jodlerwyber</v>
      </c>
      <c r="F14" s="124"/>
      <c r="G14" s="124"/>
      <c r="H14" s="124"/>
      <c r="I14" s="124"/>
      <c r="J14" s="124"/>
      <c r="K14" s="124"/>
      <c r="L14" s="124"/>
      <c r="M14" s="125"/>
      <c r="N14" s="126">
        <v>5</v>
      </c>
      <c r="O14" s="127"/>
      <c r="P14" s="128"/>
      <c r="Q14" s="123" t="str">
        <f>IF(C21="","",C21)</f>
        <v>3  Team 2te-Tiu</v>
      </c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5"/>
      <c r="AC14" s="78" t="s">
        <v>5</v>
      </c>
      <c r="AD14" s="86" t="str">
        <f>IF(B14=1,"0",IF(B14="","","1"))</f>
        <v/>
      </c>
      <c r="AE14" s="86" t="str">
        <f>IF(C14=1,"0",IF(C14="","","1"))</f>
        <v/>
      </c>
      <c r="AF14" s="85" t="str">
        <f>IF(AD14="","",IF(AE14="",AD14,IF(AD14+AE14=2,"3",AD14+AE14)))</f>
        <v/>
      </c>
    </row>
    <row r="15" spans="1:33" ht="14.45" customHeight="1" thickBot="1" x14ac:dyDescent="0.25">
      <c r="A15" s="84" t="str">
        <f>IF(B15="","",IF(B15+C15=2,"3",B15+C15))</f>
        <v/>
      </c>
      <c r="B15" s="112"/>
      <c r="C15" s="112"/>
      <c r="D15" s="81" t="s">
        <v>4</v>
      </c>
      <c r="E15" s="129" t="str">
        <f>IF(C20="","",C20)</f>
        <v>2  Die sieben Zwerge</v>
      </c>
      <c r="F15" s="130"/>
      <c r="G15" s="130"/>
      <c r="H15" s="130"/>
      <c r="I15" s="130"/>
      <c r="J15" s="130"/>
      <c r="K15" s="130"/>
      <c r="L15" s="130"/>
      <c r="M15" s="131"/>
      <c r="N15" s="132">
        <v>6</v>
      </c>
      <c r="O15" s="133"/>
      <c r="P15" s="134"/>
      <c r="Q15" s="129" t="str">
        <f>IF(C22="","",C22)</f>
        <v>4  Bärestarchi Buureschlöii</v>
      </c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81" t="s">
        <v>6</v>
      </c>
      <c r="AD15" s="23" t="str">
        <f>IF(B15=1,"0",IF(B15="","","1"))</f>
        <v/>
      </c>
      <c r="AE15" s="23" t="str">
        <f>IF(C15=1,"0",IF(C15="","","1"))</f>
        <v/>
      </c>
      <c r="AF15" s="24" t="str">
        <f>IF(AD15="","",IF(AE15="",AD15,IF(AD15+AE15=2,"3",AD15+AE15)))</f>
        <v/>
      </c>
    </row>
    <row r="16" spans="1:33" ht="14.45" customHeight="1" x14ac:dyDescent="0.2">
      <c r="A16" s="17"/>
      <c r="B16" s="18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18"/>
      <c r="O16" s="18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7"/>
      <c r="AD16" s="18"/>
      <c r="AE16" s="18"/>
      <c r="AF16" s="17"/>
    </row>
    <row r="17" spans="1:32" ht="14.45" customHeight="1" thickBot="1" x14ac:dyDescent="0.25"/>
    <row r="18" spans="1:32" ht="14.45" customHeight="1" thickBot="1" x14ac:dyDescent="0.25">
      <c r="A18" s="154"/>
      <c r="B18" s="143"/>
      <c r="C18" s="113" t="s">
        <v>1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6"/>
      <c r="N18" s="156"/>
      <c r="O18" s="156"/>
      <c r="P18" s="156"/>
      <c r="Q18" s="156"/>
      <c r="R18" s="156"/>
      <c r="S18" s="156"/>
      <c r="T18" s="157"/>
      <c r="U18" s="113" t="s">
        <v>3</v>
      </c>
      <c r="V18" s="115"/>
      <c r="W18" s="113" t="s">
        <v>4</v>
      </c>
      <c r="X18" s="158"/>
      <c r="Y18" s="113" t="s">
        <v>5</v>
      </c>
      <c r="Z18" s="115"/>
      <c r="AA18" s="113" t="s">
        <v>6</v>
      </c>
      <c r="AB18" s="158"/>
      <c r="AC18" s="143" t="s">
        <v>9</v>
      </c>
      <c r="AD18" s="143"/>
      <c r="AE18" s="143" t="s">
        <v>8</v>
      </c>
      <c r="AF18" s="144"/>
    </row>
    <row r="19" spans="1:32" ht="14.45" customHeight="1" x14ac:dyDescent="0.2">
      <c r="A19" s="145" t="s">
        <v>3</v>
      </c>
      <c r="B19" s="146"/>
      <c r="C19" s="147" t="s">
        <v>54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  <c r="U19" s="150"/>
      <c r="V19" s="151"/>
      <c r="W19" s="126">
        <f>A8</f>
        <v>0</v>
      </c>
      <c r="X19" s="152"/>
      <c r="Y19" s="126" t="str">
        <f>A14</f>
        <v/>
      </c>
      <c r="Z19" s="152"/>
      <c r="AA19" s="126">
        <f>A11</f>
        <v>0</v>
      </c>
      <c r="AB19" s="152"/>
      <c r="AC19" s="146">
        <f>IF(A8="","",(IF(U19&lt;&gt;"",U19,0))+(IF(W19&lt;&gt;"",W19,0))+(IF(Y19&lt;&gt;"",Y19,0))+(IF(AA19&lt;&gt;"",AA19,0)))</f>
        <v>0</v>
      </c>
      <c r="AD19" s="146"/>
      <c r="AE19" s="146"/>
      <c r="AF19" s="153"/>
    </row>
    <row r="20" spans="1:32" ht="14.45" customHeight="1" x14ac:dyDescent="0.2">
      <c r="A20" s="172" t="s">
        <v>4</v>
      </c>
      <c r="B20" s="160"/>
      <c r="C20" s="173" t="s">
        <v>55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176" t="str">
        <f>AF8</f>
        <v>3</v>
      </c>
      <c r="V20" s="177"/>
      <c r="W20" s="178"/>
      <c r="X20" s="179"/>
      <c r="Y20" s="176">
        <f>A12</f>
        <v>1</v>
      </c>
      <c r="Z20" s="177"/>
      <c r="AA20" s="176" t="str">
        <f>A15</f>
        <v/>
      </c>
      <c r="AB20" s="177"/>
      <c r="AC20" s="159">
        <f>IF(AF8="","",(IF(U20&lt;&gt;"",U20,0))+(IF(W20&lt;&gt;"",W20,0))+(IF(Y20&lt;&gt;"",Y20,0))+(IF(AA20&lt;&gt;"",AA20,0)))</f>
        <v>4</v>
      </c>
      <c r="AD20" s="159"/>
      <c r="AE20" s="160"/>
      <c r="AF20" s="161"/>
    </row>
    <row r="21" spans="1:32" ht="14.45" customHeight="1" x14ac:dyDescent="0.2">
      <c r="A21" s="162" t="s">
        <v>5</v>
      </c>
      <c r="B21" s="163"/>
      <c r="C21" s="164" t="s">
        <v>56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U21" s="167" t="str">
        <f>AF14</f>
        <v/>
      </c>
      <c r="V21" s="168"/>
      <c r="W21" s="167">
        <f>AF12</f>
        <v>1</v>
      </c>
      <c r="X21" s="168"/>
      <c r="Y21" s="169"/>
      <c r="Z21" s="170"/>
      <c r="AA21" s="167">
        <f>A9</f>
        <v>1</v>
      </c>
      <c r="AB21" s="168"/>
      <c r="AC21" s="146">
        <f>IF(A9="","",(IF(U21&lt;&gt;"",U21,0))+(IF(W21&lt;&gt;"",W21,0))+(IF(Y21&lt;&gt;"",Y21,0))+(IF(AA21&lt;&gt;"",AA21,0)))</f>
        <v>2</v>
      </c>
      <c r="AD21" s="146"/>
      <c r="AE21" s="163"/>
      <c r="AF21" s="171"/>
    </row>
    <row r="22" spans="1:32" ht="14.45" customHeight="1" thickBot="1" x14ac:dyDescent="0.25">
      <c r="A22" s="180" t="s">
        <v>6</v>
      </c>
      <c r="B22" s="181"/>
      <c r="C22" s="182" t="s">
        <v>57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4"/>
      <c r="U22" s="132" t="str">
        <f>AF11</f>
        <v>3</v>
      </c>
      <c r="V22" s="134"/>
      <c r="W22" s="132" t="str">
        <f>AF15</f>
        <v/>
      </c>
      <c r="X22" s="134"/>
      <c r="Y22" s="132">
        <f>AF9</f>
        <v>1</v>
      </c>
      <c r="Z22" s="134"/>
      <c r="AA22" s="185"/>
      <c r="AB22" s="186"/>
      <c r="AC22" s="187">
        <f>IF(AF9="","",(IF(U22&lt;&gt;"",U22,0))+(IF(W22&lt;&gt;"",W22,0))+(IF(Y22&lt;&gt;"",Y22,0))+(IF(AA22&lt;&gt;"",AA22,0)))</f>
        <v>4</v>
      </c>
      <c r="AD22" s="187"/>
      <c r="AE22" s="181"/>
      <c r="AF22" s="188"/>
    </row>
    <row r="23" spans="1:32" ht="14.45" customHeight="1" x14ac:dyDescent="0.2">
      <c r="A23" s="17"/>
      <c r="B23" s="1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7"/>
      <c r="AD23" s="17"/>
      <c r="AE23" s="17"/>
      <c r="AF23" s="17"/>
    </row>
    <row r="24" spans="1:32" ht="14.45" customHeight="1" x14ac:dyDescent="0.2">
      <c r="A24" s="17"/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7"/>
      <c r="AD24" s="17"/>
      <c r="AE24" s="17"/>
      <c r="AF24" s="17"/>
    </row>
    <row r="25" spans="1:32" ht="14.45" customHeight="1" thickBot="1" x14ac:dyDescent="0.25">
      <c r="A25" s="4" t="s">
        <v>10</v>
      </c>
      <c r="E25" s="2"/>
    </row>
    <row r="26" spans="1:32" ht="14.45" customHeight="1" x14ac:dyDescent="0.2">
      <c r="A26" s="80" t="str">
        <f>IF(B26="","",IF(C26="",B26,IF(B26+C26=2,3,IF(D26="",B26+C26,B26+C26+D26))))</f>
        <v/>
      </c>
      <c r="B26" s="79"/>
      <c r="C26" s="79"/>
      <c r="D26" s="79"/>
      <c r="E26" s="78" t="str">
        <f>IF(AE19="","",IF(AE19=1,A19,IF(AE20=1,A20,IF(AE21=1,A21,IF(AE22=1,A22)))))</f>
        <v/>
      </c>
      <c r="F26" s="123" t="str">
        <f>IF(AE19="","",IF(AE19=1,C19,IF(AE20=1,C20,IF(AE21=1,C21,IF(AE22=1,C22)))))</f>
        <v/>
      </c>
      <c r="G26" s="124"/>
      <c r="H26" s="124"/>
      <c r="I26" s="124"/>
      <c r="J26" s="124"/>
      <c r="K26" s="124"/>
      <c r="L26" s="124"/>
      <c r="M26" s="125"/>
      <c r="N26" s="126">
        <v>7</v>
      </c>
      <c r="O26" s="127"/>
      <c r="P26" s="128"/>
      <c r="Q26" s="123" t="str">
        <f>IF(AE19="","",IF(AE19=4,C19,IF(AE20=4,C20,IF(AE21=4,C21,IF(AE22=4,C22)))))</f>
        <v/>
      </c>
      <c r="R26" s="124"/>
      <c r="S26" s="124"/>
      <c r="T26" s="124"/>
      <c r="U26" s="124"/>
      <c r="V26" s="124"/>
      <c r="W26" s="124"/>
      <c r="X26" s="124"/>
      <c r="Y26" s="124"/>
      <c r="Z26" s="124"/>
      <c r="AA26" s="125"/>
      <c r="AB26" s="78" t="str">
        <f>IF(AE19="","",IF(AE19=4,A19,IF(AE20=4,A20,IF(AE21=4,A21,IF(AE22=4,A22)))))</f>
        <v/>
      </c>
      <c r="AC26" s="77" t="str">
        <f t="shared" ref="AC26:AE27" si="0">IF(B26=1,"0",IF(B26="","","1"))</f>
        <v/>
      </c>
      <c r="AD26" s="77" t="str">
        <f t="shared" si="0"/>
        <v/>
      </c>
      <c r="AE26" s="77" t="str">
        <f t="shared" si="0"/>
        <v/>
      </c>
      <c r="AF26" s="76" t="str">
        <f>IF(AC26="","",IF(AD26="",AC26,IF(AC26+AD26=2,3,IF(AE26="",AC26+AD26,AC26+AD26+AE26))))</f>
        <v/>
      </c>
    </row>
    <row r="27" spans="1:32" ht="14.45" customHeight="1" thickBot="1" x14ac:dyDescent="0.25">
      <c r="A27" s="82" t="str">
        <f>IF(B27="","",IF(C27="",B27,IF(B27+C27=2,3,IF(D27="",B27+C27,B27+C27+D27))))</f>
        <v/>
      </c>
      <c r="B27" s="74"/>
      <c r="C27" s="74"/>
      <c r="D27" s="74"/>
      <c r="E27" s="81" t="str">
        <f>IF(AE19="","",IF(AE19=2,A19,IF(AE20=2,A20,IF(AE21=2,A21,IF(AE22=2,A22)))))</f>
        <v/>
      </c>
      <c r="F27" s="129" t="str">
        <f>IF(AE19="","",IF(AE19=2,C19,IF(AE20=2,C20,IF(AE21=2,C21,IF(AE22=2,C22)))))</f>
        <v/>
      </c>
      <c r="G27" s="130"/>
      <c r="H27" s="130"/>
      <c r="I27" s="130"/>
      <c r="J27" s="130"/>
      <c r="K27" s="130"/>
      <c r="L27" s="130"/>
      <c r="M27" s="131"/>
      <c r="N27" s="132">
        <v>8</v>
      </c>
      <c r="O27" s="133"/>
      <c r="P27" s="134"/>
      <c r="Q27" s="129" t="str">
        <f>IF(AE19="","",IF(AE19=3,C19,IF(AE20=3,C20,IF(AE21=3,C21,IF(AE22=3,C22)))))</f>
        <v/>
      </c>
      <c r="R27" s="130"/>
      <c r="S27" s="130"/>
      <c r="T27" s="130"/>
      <c r="U27" s="130"/>
      <c r="V27" s="130"/>
      <c r="W27" s="130"/>
      <c r="X27" s="130"/>
      <c r="Y27" s="130"/>
      <c r="Z27" s="130"/>
      <c r="AA27" s="131"/>
      <c r="AB27" s="81" t="str">
        <f>IF(AE19="","",IF(AE19=3,A19,IF(AE20=3,A20,IF(AE21=3,A21,IF(AE22=3,A22)))))</f>
        <v/>
      </c>
      <c r="AC27" s="23" t="str">
        <f t="shared" si="0"/>
        <v/>
      </c>
      <c r="AD27" s="23" t="str">
        <f t="shared" si="0"/>
        <v/>
      </c>
      <c r="AE27" s="23" t="str">
        <f t="shared" si="0"/>
        <v/>
      </c>
      <c r="AF27" s="24" t="str">
        <f>IF(AC27="","",IF(AD27="",AC27,IF(AC27+AD27=2,3,IF(AE27="",AC27+AD27,AC27+AD27+AE27))))</f>
        <v/>
      </c>
    </row>
    <row r="28" spans="1:32" ht="14.45" customHeight="1" x14ac:dyDescent="0.2">
      <c r="A28" s="17"/>
      <c r="B28" s="18"/>
      <c r="C28" s="18"/>
      <c r="D28" s="18"/>
      <c r="E28" s="20"/>
      <c r="F28" s="19"/>
      <c r="G28" s="19"/>
      <c r="H28" s="19"/>
      <c r="I28" s="19"/>
      <c r="J28" s="19"/>
      <c r="K28" s="19"/>
      <c r="L28" s="19"/>
      <c r="M28" s="19"/>
      <c r="N28" s="18"/>
      <c r="O28" s="18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18"/>
      <c r="AD28" s="18"/>
      <c r="AE28" s="18"/>
      <c r="AF28" s="17"/>
    </row>
    <row r="29" spans="1:32" ht="14.45" customHeight="1" thickBot="1" x14ac:dyDescent="0.25">
      <c r="A29" s="3" t="s">
        <v>11</v>
      </c>
    </row>
    <row r="30" spans="1:32" ht="14.45" customHeight="1" thickBot="1" x14ac:dyDescent="0.25">
      <c r="A30" s="34" t="str">
        <f>IF(B30="","",IF(C30="",B30,IF(B30+C30=2,3,IF(D30="",B30+C30,B30+C30+D30))))</f>
        <v/>
      </c>
      <c r="B30" s="73"/>
      <c r="C30" s="73"/>
      <c r="D30" s="73"/>
      <c r="E30" s="38" t="str">
        <f>IF(A26="","",IF(A26&gt;1,AB26,E26))</f>
        <v/>
      </c>
      <c r="F30" s="189" t="str">
        <f>IF(A26="","",IF(A26&gt;1,Q26,F26))</f>
        <v/>
      </c>
      <c r="G30" s="190"/>
      <c r="H30" s="190"/>
      <c r="I30" s="190"/>
      <c r="J30" s="190"/>
      <c r="K30" s="190"/>
      <c r="L30" s="190"/>
      <c r="M30" s="191"/>
      <c r="N30" s="192">
        <v>9</v>
      </c>
      <c r="O30" s="193"/>
      <c r="P30" s="194"/>
      <c r="Q30" s="189" t="str">
        <f>IF(A27="","",IF(A27&gt;1,Q27,F27))</f>
        <v/>
      </c>
      <c r="R30" s="190"/>
      <c r="S30" s="190"/>
      <c r="T30" s="190"/>
      <c r="U30" s="190"/>
      <c r="V30" s="190"/>
      <c r="W30" s="190"/>
      <c r="X30" s="190"/>
      <c r="Y30" s="190"/>
      <c r="Z30" s="190"/>
      <c r="AA30" s="191"/>
      <c r="AB30" s="38" t="str">
        <f>IF(A27="","",IF(A27&gt;1,AB27,E27))</f>
        <v/>
      </c>
      <c r="AC30" s="35" t="str">
        <f>IF(B30=1,"0",IF(B30="","","1"))</f>
        <v/>
      </c>
      <c r="AD30" s="35" t="str">
        <f>IF(C30=1,"0",IF(C30="","","1"))</f>
        <v/>
      </c>
      <c r="AE30" s="35" t="str">
        <f>IF(D30=1,"0",IF(D30="","","1"))</f>
        <v/>
      </c>
      <c r="AF30" s="36" t="str">
        <f>IF(AC30="","",IF(AD30="",AC30,IF(AC30+AD30=2,3,IF(AE30="",AC30+AD30,AC30+AD30+AE30))))</f>
        <v/>
      </c>
    </row>
    <row r="31" spans="1:32" ht="14.45" customHeight="1" x14ac:dyDescent="0.2">
      <c r="A31" s="17"/>
      <c r="B31" s="18"/>
      <c r="C31" s="18"/>
      <c r="D31" s="18"/>
      <c r="E31" s="20"/>
      <c r="F31" s="19"/>
      <c r="G31" s="19"/>
      <c r="H31" s="19"/>
      <c r="I31" s="19"/>
      <c r="J31" s="19"/>
      <c r="K31" s="19"/>
      <c r="L31" s="19"/>
      <c r="M31" s="19"/>
      <c r="N31" s="18"/>
      <c r="O31" s="18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/>
      <c r="AC31" s="18"/>
      <c r="AD31" s="18"/>
      <c r="AE31" s="18"/>
      <c r="AF31" s="17"/>
    </row>
    <row r="32" spans="1:32" ht="14.45" customHeight="1" thickBot="1" x14ac:dyDescent="0.25">
      <c r="A32" s="3" t="s">
        <v>12</v>
      </c>
    </row>
    <row r="33" spans="1:32" ht="14.45" customHeight="1" thickBot="1" x14ac:dyDescent="0.25">
      <c r="A33" s="66" t="str">
        <f>IF(B33="","",IF(C33="",B33,IF(B33+C33=2,3,IF(D33="",B33+C33,B33+C33+D33))))</f>
        <v/>
      </c>
      <c r="B33" s="72"/>
      <c r="C33" s="72"/>
      <c r="D33" s="72"/>
      <c r="E33" s="67" t="str">
        <f>IF(A26="","",IF(A26&gt;1,E26,AB26))</f>
        <v/>
      </c>
      <c r="F33" s="195" t="str">
        <f>IF(A26="","",IF(A26&gt;1,F26,Q26))</f>
        <v/>
      </c>
      <c r="G33" s="156"/>
      <c r="H33" s="156"/>
      <c r="I33" s="156"/>
      <c r="J33" s="156"/>
      <c r="K33" s="156"/>
      <c r="L33" s="156"/>
      <c r="M33" s="157"/>
      <c r="N33" s="196">
        <v>10</v>
      </c>
      <c r="O33" s="155"/>
      <c r="P33" s="158"/>
      <c r="Q33" s="195" t="str">
        <f>IF(A27="","",IF(A27&gt;1,F27,Q27))</f>
        <v/>
      </c>
      <c r="R33" s="156"/>
      <c r="S33" s="156"/>
      <c r="T33" s="156"/>
      <c r="U33" s="156"/>
      <c r="V33" s="156"/>
      <c r="W33" s="156"/>
      <c r="X33" s="156"/>
      <c r="Y33" s="156"/>
      <c r="Z33" s="156"/>
      <c r="AA33" s="157"/>
      <c r="AB33" s="67" t="str">
        <f>IF(A27="","",IF(A27&gt;1,E27,AB27))</f>
        <v/>
      </c>
      <c r="AC33" s="44" t="str">
        <f>IF(B33=1,"0",IF(B33="","","1"))</f>
        <v/>
      </c>
      <c r="AD33" s="44" t="str">
        <f>IF(C33=1,"0",IF(C33="","","1"))</f>
        <v/>
      </c>
      <c r="AE33" s="44" t="str">
        <f>IF(D33=1,"0",IF(D33="","","1"))</f>
        <v/>
      </c>
      <c r="AF33" s="45" t="str">
        <f>IF(AC33="","",IF(AD33="",AC33,IF(AC33+AD33=2,3,IF(AE33="",AC33+AD33,AC33+AD33+AE33))))</f>
        <v/>
      </c>
    </row>
    <row r="34" spans="1:32" ht="14.1" customHeight="1" x14ac:dyDescent="0.2"/>
    <row r="35" spans="1:32" ht="14.1" customHeight="1" x14ac:dyDescent="0.2"/>
    <row r="36" spans="1:32" ht="14.1" customHeight="1" x14ac:dyDescent="0.2"/>
  </sheetData>
  <mergeCells count="80">
    <mergeCell ref="F30:M30"/>
    <mergeCell ref="N30:P30"/>
    <mergeCell ref="Q30:AA30"/>
    <mergeCell ref="F33:M33"/>
    <mergeCell ref="N33:P33"/>
    <mergeCell ref="Q33:AA33"/>
    <mergeCell ref="AC22:AD22"/>
    <mergeCell ref="AE22:AF22"/>
    <mergeCell ref="F26:M26"/>
    <mergeCell ref="N26:P26"/>
    <mergeCell ref="Q26:AA26"/>
    <mergeCell ref="F27:M27"/>
    <mergeCell ref="N27:P27"/>
    <mergeCell ref="Q27:AA27"/>
    <mergeCell ref="A22:B22"/>
    <mergeCell ref="C22:T22"/>
    <mergeCell ref="U22:V22"/>
    <mergeCell ref="W22:X22"/>
    <mergeCell ref="Y22:Z22"/>
    <mergeCell ref="AA22:AB22"/>
    <mergeCell ref="AC20:AD20"/>
    <mergeCell ref="AE20:AF20"/>
    <mergeCell ref="A21:B21"/>
    <mergeCell ref="C21:T21"/>
    <mergeCell ref="U21:V21"/>
    <mergeCell ref="W21:X21"/>
    <mergeCell ref="Y21:Z21"/>
    <mergeCell ref="AA21:AB21"/>
    <mergeCell ref="AC21:AD21"/>
    <mergeCell ref="AE21:AF21"/>
    <mergeCell ref="A20:B20"/>
    <mergeCell ref="C20:T20"/>
    <mergeCell ref="U20:V20"/>
    <mergeCell ref="W20:X20"/>
    <mergeCell ref="Y20:Z20"/>
    <mergeCell ref="AA20:AB20"/>
    <mergeCell ref="AC18:AD18"/>
    <mergeCell ref="AE18:AF18"/>
    <mergeCell ref="A19:B19"/>
    <mergeCell ref="C19:T19"/>
    <mergeCell ref="U19:V19"/>
    <mergeCell ref="W19:X19"/>
    <mergeCell ref="Y19:Z19"/>
    <mergeCell ref="AA19:AB19"/>
    <mergeCell ref="AC19:AD19"/>
    <mergeCell ref="AE19:AF19"/>
    <mergeCell ref="A18:B18"/>
    <mergeCell ref="C18:T18"/>
    <mergeCell ref="U18:V18"/>
    <mergeCell ref="W18:X18"/>
    <mergeCell ref="Y18:Z18"/>
    <mergeCell ref="AA18:AB18"/>
    <mergeCell ref="L13:S13"/>
    <mergeCell ref="E14:M14"/>
    <mergeCell ref="N14:P14"/>
    <mergeCell ref="Q14:AB14"/>
    <mergeCell ref="E15:M15"/>
    <mergeCell ref="N15:P15"/>
    <mergeCell ref="Q15:AB15"/>
    <mergeCell ref="L10:S10"/>
    <mergeCell ref="E11:M11"/>
    <mergeCell ref="N11:P11"/>
    <mergeCell ref="Q11:AB11"/>
    <mergeCell ref="E12:M12"/>
    <mergeCell ref="N12:P12"/>
    <mergeCell ref="Q12:AB12"/>
    <mergeCell ref="E8:M8"/>
    <mergeCell ref="N8:P8"/>
    <mergeCell ref="Q8:AB8"/>
    <mergeCell ref="E9:M9"/>
    <mergeCell ref="N9:P9"/>
    <mergeCell ref="Q9:AB9"/>
    <mergeCell ref="E7:M7"/>
    <mergeCell ref="N7:P7"/>
    <mergeCell ref="Q7:AB7"/>
    <mergeCell ref="G1:X1"/>
    <mergeCell ref="C3:I3"/>
    <mergeCell ref="M3:S3"/>
    <mergeCell ref="AA3:AF3"/>
    <mergeCell ref="E4:L4"/>
  </mergeCells>
  <pageMargins left="0.55118110236220474" right="0.55118110236220474" top="0.59055118110236227" bottom="0.78740157480314965" header="0.19685039370078741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20" zoomScaleNormal="120" workbookViewId="0">
      <selection activeCell="AE25" sqref="AE25:AF31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2" width="3.28515625" customWidth="1"/>
    <col min="33" max="33" width="8.42578125" style="39" customWidth="1"/>
  </cols>
  <sheetData>
    <row r="1" spans="1:33" ht="20.25" x14ac:dyDescent="0.3">
      <c r="G1" s="116" t="s">
        <v>17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3"/>
    </row>
    <row r="2" spans="1:33" ht="18" customHeight="1" x14ac:dyDescent="0.3">
      <c r="G2" s="64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13"/>
    </row>
    <row r="3" spans="1:33" ht="18" customHeight="1" x14ac:dyDescent="0.2">
      <c r="A3" t="s">
        <v>13</v>
      </c>
      <c r="C3" s="201"/>
      <c r="D3" s="201"/>
      <c r="E3" s="201"/>
      <c r="F3" s="201"/>
      <c r="G3" s="201"/>
      <c r="H3" s="201"/>
      <c r="I3" s="201"/>
      <c r="K3" t="s">
        <v>15</v>
      </c>
      <c r="M3" s="204"/>
      <c r="N3" s="203"/>
      <c r="O3" s="203"/>
      <c r="P3" s="203"/>
      <c r="Q3" s="203"/>
      <c r="R3" s="203"/>
      <c r="S3" s="203"/>
      <c r="U3" t="s">
        <v>16</v>
      </c>
      <c r="AA3" s="204"/>
      <c r="AB3" s="204"/>
      <c r="AC3" s="204"/>
      <c r="AD3" s="204"/>
      <c r="AE3" s="204"/>
      <c r="AF3" s="204"/>
    </row>
    <row r="4" spans="1:33" ht="24" customHeight="1" x14ac:dyDescent="0.2">
      <c r="A4" t="s">
        <v>14</v>
      </c>
      <c r="E4" s="204"/>
      <c r="F4" s="204"/>
      <c r="G4" s="204"/>
      <c r="H4" s="204"/>
      <c r="I4" s="204"/>
      <c r="J4" s="204"/>
      <c r="K4" s="204"/>
      <c r="L4" s="204"/>
    </row>
    <row r="5" spans="1:33" ht="14.45" customHeight="1" x14ac:dyDescent="0.2">
      <c r="E5" s="20"/>
      <c r="F5" s="20"/>
      <c r="G5" s="20"/>
      <c r="H5" s="20"/>
      <c r="I5" s="20"/>
      <c r="J5" s="20"/>
      <c r="K5" s="20"/>
      <c r="L5" s="20"/>
    </row>
    <row r="6" spans="1:33" ht="14.45" customHeight="1" thickBot="1" x14ac:dyDescent="0.25">
      <c r="AC6" s="21" t="s">
        <v>48</v>
      </c>
    </row>
    <row r="7" spans="1:33" ht="14.45" customHeight="1" thickBot="1" x14ac:dyDescent="0.25">
      <c r="A7" s="66" t="s">
        <v>0</v>
      </c>
      <c r="B7" s="8">
        <v>1</v>
      </c>
      <c r="C7" s="8">
        <v>2</v>
      </c>
      <c r="D7" s="60"/>
      <c r="E7" s="113" t="s">
        <v>1</v>
      </c>
      <c r="F7" s="114"/>
      <c r="G7" s="114"/>
      <c r="H7" s="114"/>
      <c r="I7" s="114"/>
      <c r="J7" s="114"/>
      <c r="K7" s="114"/>
      <c r="L7" s="114"/>
      <c r="M7" s="115"/>
      <c r="N7" s="113" t="s">
        <v>2</v>
      </c>
      <c r="O7" s="114"/>
      <c r="P7" s="115"/>
      <c r="Q7" s="113" t="s">
        <v>1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5"/>
      <c r="AC7" s="67"/>
      <c r="AD7" s="8">
        <v>1</v>
      </c>
      <c r="AE7" s="8">
        <v>2</v>
      </c>
      <c r="AF7" s="71" t="s">
        <v>0</v>
      </c>
      <c r="AG7" s="39" t="s">
        <v>19</v>
      </c>
    </row>
    <row r="8" spans="1:33" ht="14.45" customHeight="1" x14ac:dyDescent="0.2">
      <c r="A8" s="68" t="str">
        <f t="shared" ref="A8:A22" si="0">IF(B8="","",IF(B8+C8=2,"3",B8+C8))</f>
        <v/>
      </c>
      <c r="B8" s="52"/>
      <c r="C8" s="52"/>
      <c r="D8" s="69" t="s">
        <v>3</v>
      </c>
      <c r="E8" s="123" t="str">
        <f>IF(C26="","",C26)</f>
        <v/>
      </c>
      <c r="F8" s="124"/>
      <c r="G8" s="124"/>
      <c r="H8" s="124"/>
      <c r="I8" s="124"/>
      <c r="J8" s="124"/>
      <c r="K8" s="124"/>
      <c r="L8" s="124"/>
      <c r="M8" s="125"/>
      <c r="N8" s="126">
        <v>1</v>
      </c>
      <c r="O8" s="127"/>
      <c r="P8" s="128"/>
      <c r="Q8" s="123" t="str">
        <f>IF(C27="","",C27)</f>
        <v/>
      </c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5"/>
      <c r="AC8" s="69" t="s">
        <v>4</v>
      </c>
      <c r="AD8" s="26" t="str">
        <f t="shared" ref="AD8:AD22" si="1">IF(B8=1,"0",IF(B8="","","1"))</f>
        <v/>
      </c>
      <c r="AE8" s="26" t="str">
        <f t="shared" ref="AE8:AE22" si="2">IF(C8=1,"0",IF(C8="","","1"))</f>
        <v/>
      </c>
      <c r="AF8" s="83" t="str">
        <f t="shared" ref="AF8:AF22" si="3">IF(AD8="","",IF(AE8="",AD8,IF(AD8+AE8=2,"3",AD8+AE8)))</f>
        <v/>
      </c>
    </row>
    <row r="9" spans="1:33" ht="14.45" customHeight="1" x14ac:dyDescent="0.2">
      <c r="A9" s="9" t="str">
        <f t="shared" si="0"/>
        <v/>
      </c>
      <c r="B9" s="53"/>
      <c r="C9" s="53"/>
      <c r="D9" s="61" t="s">
        <v>5</v>
      </c>
      <c r="E9" s="197" t="str">
        <f>IF(C28="","",C28)</f>
        <v/>
      </c>
      <c r="F9" s="198"/>
      <c r="G9" s="198"/>
      <c r="H9" s="198"/>
      <c r="I9" s="198"/>
      <c r="J9" s="198"/>
      <c r="K9" s="198"/>
      <c r="L9" s="198"/>
      <c r="M9" s="199"/>
      <c r="N9" s="176">
        <v>2</v>
      </c>
      <c r="O9" s="200"/>
      <c r="P9" s="177"/>
      <c r="Q9" s="197" t="str">
        <f>IF(C29="","",C29)</f>
        <v/>
      </c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9"/>
      <c r="AC9" s="61" t="s">
        <v>6</v>
      </c>
      <c r="AD9" s="10" t="str">
        <f t="shared" si="1"/>
        <v/>
      </c>
      <c r="AE9" s="10" t="str">
        <f t="shared" si="2"/>
        <v/>
      </c>
      <c r="AF9" s="12" t="str">
        <f t="shared" si="3"/>
        <v/>
      </c>
    </row>
    <row r="10" spans="1:33" ht="14.45" customHeight="1" x14ac:dyDescent="0.2">
      <c r="A10" s="68" t="str">
        <f t="shared" si="0"/>
        <v/>
      </c>
      <c r="B10" s="54"/>
      <c r="C10" s="54"/>
      <c r="D10" s="70" t="s">
        <v>7</v>
      </c>
      <c r="E10" s="205" t="str">
        <f>IF(C30="","",C30)</f>
        <v/>
      </c>
      <c r="F10" s="206"/>
      <c r="G10" s="206"/>
      <c r="H10" s="206"/>
      <c r="I10" s="206"/>
      <c r="J10" s="206"/>
      <c r="K10" s="206"/>
      <c r="L10" s="206"/>
      <c r="M10" s="207"/>
      <c r="N10" s="167">
        <v>3</v>
      </c>
      <c r="O10" s="208"/>
      <c r="P10" s="168"/>
      <c r="Q10" s="205" t="str">
        <f>IF(C31="","",C31)</f>
        <v/>
      </c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70" t="s">
        <v>47</v>
      </c>
      <c r="AD10" s="26" t="str">
        <f t="shared" si="1"/>
        <v/>
      </c>
      <c r="AE10" s="26" t="str">
        <f t="shared" si="2"/>
        <v/>
      </c>
      <c r="AF10" s="83" t="str">
        <f t="shared" si="3"/>
        <v/>
      </c>
    </row>
    <row r="11" spans="1:33" ht="14.45" customHeight="1" x14ac:dyDescent="0.2">
      <c r="A11" s="9" t="str">
        <f t="shared" si="0"/>
        <v/>
      </c>
      <c r="B11" s="53"/>
      <c r="C11" s="53"/>
      <c r="D11" s="61" t="s">
        <v>4</v>
      </c>
      <c r="E11" s="197" t="str">
        <f>IF(C27="","",C27)</f>
        <v/>
      </c>
      <c r="F11" s="198"/>
      <c r="G11" s="198"/>
      <c r="H11" s="198"/>
      <c r="I11" s="198"/>
      <c r="J11" s="198"/>
      <c r="K11" s="198"/>
      <c r="L11" s="198"/>
      <c r="M11" s="199"/>
      <c r="N11" s="176">
        <v>4</v>
      </c>
      <c r="O11" s="200"/>
      <c r="P11" s="177"/>
      <c r="Q11" s="197" t="str">
        <f>IF(C29="","",C29)</f>
        <v/>
      </c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9"/>
      <c r="AC11" s="61" t="s">
        <v>6</v>
      </c>
      <c r="AD11" s="10" t="str">
        <f t="shared" si="1"/>
        <v/>
      </c>
      <c r="AE11" s="10" t="str">
        <f t="shared" si="2"/>
        <v/>
      </c>
      <c r="AF11" s="12" t="str">
        <f t="shared" si="3"/>
        <v/>
      </c>
    </row>
    <row r="12" spans="1:33" ht="14.45" customHeight="1" x14ac:dyDescent="0.2">
      <c r="A12" s="68" t="str">
        <f t="shared" si="0"/>
        <v/>
      </c>
      <c r="B12" s="54"/>
      <c r="C12" s="54"/>
      <c r="D12" s="70" t="s">
        <v>3</v>
      </c>
      <c r="E12" s="205" t="str">
        <f>IF(C26="","",C26)</f>
        <v/>
      </c>
      <c r="F12" s="206"/>
      <c r="G12" s="206"/>
      <c r="H12" s="206"/>
      <c r="I12" s="206"/>
      <c r="J12" s="206"/>
      <c r="K12" s="206"/>
      <c r="L12" s="206"/>
      <c r="M12" s="207"/>
      <c r="N12" s="167">
        <v>5</v>
      </c>
      <c r="O12" s="208"/>
      <c r="P12" s="168"/>
      <c r="Q12" s="205" t="str">
        <f>IF(C31="","",C31)</f>
        <v/>
      </c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7"/>
      <c r="AC12" s="70" t="s">
        <v>47</v>
      </c>
      <c r="AD12" s="26" t="str">
        <f t="shared" si="1"/>
        <v/>
      </c>
      <c r="AE12" s="26" t="str">
        <f t="shared" si="2"/>
        <v/>
      </c>
      <c r="AF12" s="83" t="str">
        <f t="shared" si="3"/>
        <v/>
      </c>
    </row>
    <row r="13" spans="1:33" ht="14.45" customHeight="1" x14ac:dyDescent="0.2">
      <c r="A13" s="9" t="str">
        <f t="shared" si="0"/>
        <v/>
      </c>
      <c r="B13" s="53"/>
      <c r="C13" s="53"/>
      <c r="D13" s="61" t="s">
        <v>5</v>
      </c>
      <c r="E13" s="197" t="str">
        <f>IF(C28="","",C28)</f>
        <v/>
      </c>
      <c r="F13" s="198"/>
      <c r="G13" s="198"/>
      <c r="H13" s="198"/>
      <c r="I13" s="198"/>
      <c r="J13" s="198"/>
      <c r="K13" s="198"/>
      <c r="L13" s="198"/>
      <c r="M13" s="199"/>
      <c r="N13" s="176">
        <v>6</v>
      </c>
      <c r="O13" s="200"/>
      <c r="P13" s="177"/>
      <c r="Q13" s="197" t="str">
        <f>IF(C30="","",C30)</f>
        <v/>
      </c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9"/>
      <c r="AC13" s="61" t="s">
        <v>7</v>
      </c>
      <c r="AD13" s="10" t="str">
        <f t="shared" si="1"/>
        <v/>
      </c>
      <c r="AE13" s="10" t="str">
        <f t="shared" si="2"/>
        <v/>
      </c>
      <c r="AF13" s="12" t="str">
        <f t="shared" si="3"/>
        <v/>
      </c>
    </row>
    <row r="14" spans="1:33" ht="14.45" customHeight="1" x14ac:dyDescent="0.2">
      <c r="A14" s="68" t="str">
        <f t="shared" si="0"/>
        <v/>
      </c>
      <c r="B14" s="54"/>
      <c r="C14" s="54"/>
      <c r="D14" s="70" t="s">
        <v>3</v>
      </c>
      <c r="E14" s="205" t="str">
        <f>IF(C26="","",C26)</f>
        <v/>
      </c>
      <c r="F14" s="206"/>
      <c r="G14" s="206"/>
      <c r="H14" s="206"/>
      <c r="I14" s="206"/>
      <c r="J14" s="206"/>
      <c r="K14" s="206"/>
      <c r="L14" s="206"/>
      <c r="M14" s="207"/>
      <c r="N14" s="167">
        <v>7</v>
      </c>
      <c r="O14" s="208"/>
      <c r="P14" s="168"/>
      <c r="Q14" s="205" t="str">
        <f>IF(C29="","",C29)</f>
        <v/>
      </c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7"/>
      <c r="AC14" s="70" t="s">
        <v>6</v>
      </c>
      <c r="AD14" s="26" t="str">
        <f t="shared" si="1"/>
        <v/>
      </c>
      <c r="AE14" s="26" t="str">
        <f t="shared" si="2"/>
        <v/>
      </c>
      <c r="AF14" s="83" t="str">
        <f t="shared" si="3"/>
        <v/>
      </c>
    </row>
    <row r="15" spans="1:33" ht="14.45" customHeight="1" x14ac:dyDescent="0.2">
      <c r="A15" s="9" t="str">
        <f t="shared" si="0"/>
        <v/>
      </c>
      <c r="B15" s="53"/>
      <c r="C15" s="53"/>
      <c r="D15" s="61" t="s">
        <v>4</v>
      </c>
      <c r="E15" s="197" t="str">
        <f>IF(C27="","",C27)</f>
        <v/>
      </c>
      <c r="F15" s="198"/>
      <c r="G15" s="198"/>
      <c r="H15" s="198"/>
      <c r="I15" s="198"/>
      <c r="J15" s="198"/>
      <c r="K15" s="198"/>
      <c r="L15" s="198"/>
      <c r="M15" s="199"/>
      <c r="N15" s="176">
        <v>8</v>
      </c>
      <c r="O15" s="200"/>
      <c r="P15" s="177"/>
      <c r="Q15" s="197" t="str">
        <f>IF(C30="","",C30)</f>
        <v/>
      </c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9"/>
      <c r="AC15" s="61" t="s">
        <v>7</v>
      </c>
      <c r="AD15" s="10" t="str">
        <f t="shared" si="1"/>
        <v/>
      </c>
      <c r="AE15" s="10" t="str">
        <f t="shared" si="2"/>
        <v/>
      </c>
      <c r="AF15" s="12" t="str">
        <f t="shared" si="3"/>
        <v/>
      </c>
    </row>
    <row r="16" spans="1:33" ht="14.45" customHeight="1" x14ac:dyDescent="0.2">
      <c r="A16" s="68" t="str">
        <f t="shared" si="0"/>
        <v/>
      </c>
      <c r="B16" s="54"/>
      <c r="C16" s="54"/>
      <c r="D16" s="70" t="s">
        <v>5</v>
      </c>
      <c r="E16" s="205" t="str">
        <f>IF(C28="","",C28)</f>
        <v/>
      </c>
      <c r="F16" s="206"/>
      <c r="G16" s="206"/>
      <c r="H16" s="206"/>
      <c r="I16" s="206"/>
      <c r="J16" s="206"/>
      <c r="K16" s="206"/>
      <c r="L16" s="206"/>
      <c r="M16" s="207"/>
      <c r="N16" s="167">
        <v>9</v>
      </c>
      <c r="O16" s="208"/>
      <c r="P16" s="168"/>
      <c r="Q16" s="205" t="str">
        <f>IF(C31="","",C31)</f>
        <v/>
      </c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7"/>
      <c r="AC16" s="70" t="s">
        <v>47</v>
      </c>
      <c r="AD16" s="26" t="str">
        <f t="shared" si="1"/>
        <v/>
      </c>
      <c r="AE16" s="26" t="str">
        <f t="shared" si="2"/>
        <v/>
      </c>
      <c r="AF16" s="83" t="str">
        <f t="shared" si="3"/>
        <v/>
      </c>
    </row>
    <row r="17" spans="1:32" ht="14.45" customHeight="1" x14ac:dyDescent="0.2">
      <c r="A17" s="9" t="str">
        <f t="shared" si="0"/>
        <v/>
      </c>
      <c r="B17" s="53"/>
      <c r="C17" s="53"/>
      <c r="D17" s="61" t="s">
        <v>6</v>
      </c>
      <c r="E17" s="197" t="str">
        <f>IF(C29="","",C29)</f>
        <v/>
      </c>
      <c r="F17" s="198"/>
      <c r="G17" s="198"/>
      <c r="H17" s="198"/>
      <c r="I17" s="198"/>
      <c r="J17" s="198"/>
      <c r="K17" s="198"/>
      <c r="L17" s="198"/>
      <c r="M17" s="199"/>
      <c r="N17" s="176">
        <v>10</v>
      </c>
      <c r="O17" s="200"/>
      <c r="P17" s="177"/>
      <c r="Q17" s="197" t="str">
        <f>IF(C30="","",C30)</f>
        <v/>
      </c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9"/>
      <c r="AC17" s="61" t="s">
        <v>7</v>
      </c>
      <c r="AD17" s="10" t="str">
        <f t="shared" si="1"/>
        <v/>
      </c>
      <c r="AE17" s="10" t="str">
        <f t="shared" si="2"/>
        <v/>
      </c>
      <c r="AF17" s="12" t="str">
        <f t="shared" si="3"/>
        <v/>
      </c>
    </row>
    <row r="18" spans="1:32" ht="14.45" customHeight="1" x14ac:dyDescent="0.2">
      <c r="A18" s="68" t="str">
        <f t="shared" si="0"/>
        <v/>
      </c>
      <c r="B18" s="54"/>
      <c r="C18" s="54"/>
      <c r="D18" s="70" t="s">
        <v>3</v>
      </c>
      <c r="E18" s="205" t="str">
        <f>IF(C26="","",C26)</f>
        <v/>
      </c>
      <c r="F18" s="206"/>
      <c r="G18" s="206"/>
      <c r="H18" s="206"/>
      <c r="I18" s="206"/>
      <c r="J18" s="206"/>
      <c r="K18" s="206"/>
      <c r="L18" s="206"/>
      <c r="M18" s="207"/>
      <c r="N18" s="167">
        <v>11</v>
      </c>
      <c r="O18" s="208"/>
      <c r="P18" s="168"/>
      <c r="Q18" s="205" t="str">
        <f>IF(C28="","",C28)</f>
        <v/>
      </c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7"/>
      <c r="AC18" s="70" t="s">
        <v>5</v>
      </c>
      <c r="AD18" s="26" t="str">
        <f t="shared" si="1"/>
        <v/>
      </c>
      <c r="AE18" s="26" t="str">
        <f t="shared" si="2"/>
        <v/>
      </c>
      <c r="AF18" s="83" t="str">
        <f t="shared" si="3"/>
        <v/>
      </c>
    </row>
    <row r="19" spans="1:32" ht="14.45" customHeight="1" x14ac:dyDescent="0.2">
      <c r="A19" s="9" t="str">
        <f t="shared" si="0"/>
        <v/>
      </c>
      <c r="B19" s="53"/>
      <c r="C19" s="53"/>
      <c r="D19" s="61" t="s">
        <v>4</v>
      </c>
      <c r="E19" s="197" t="str">
        <f>IF(C27="","",C27)</f>
        <v/>
      </c>
      <c r="F19" s="198"/>
      <c r="G19" s="198"/>
      <c r="H19" s="198"/>
      <c r="I19" s="198"/>
      <c r="J19" s="198"/>
      <c r="K19" s="198"/>
      <c r="L19" s="198"/>
      <c r="M19" s="199"/>
      <c r="N19" s="176">
        <v>12</v>
      </c>
      <c r="O19" s="200"/>
      <c r="P19" s="177"/>
      <c r="Q19" s="197" t="str">
        <f>IF(C31="","",C31)</f>
        <v/>
      </c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9"/>
      <c r="AC19" s="61" t="s">
        <v>47</v>
      </c>
      <c r="AD19" s="10" t="str">
        <f t="shared" si="1"/>
        <v/>
      </c>
      <c r="AE19" s="10" t="str">
        <f t="shared" si="2"/>
        <v/>
      </c>
      <c r="AF19" s="12" t="str">
        <f t="shared" si="3"/>
        <v/>
      </c>
    </row>
    <row r="20" spans="1:32" ht="14.45" customHeight="1" x14ac:dyDescent="0.2">
      <c r="A20" s="68" t="str">
        <f t="shared" si="0"/>
        <v/>
      </c>
      <c r="B20" s="54"/>
      <c r="C20" s="54"/>
      <c r="D20" s="70" t="s">
        <v>3</v>
      </c>
      <c r="E20" s="205" t="str">
        <f>IF(C26="","",C26)</f>
        <v/>
      </c>
      <c r="F20" s="206"/>
      <c r="G20" s="206"/>
      <c r="H20" s="206"/>
      <c r="I20" s="206"/>
      <c r="J20" s="206"/>
      <c r="K20" s="206"/>
      <c r="L20" s="206"/>
      <c r="M20" s="207"/>
      <c r="N20" s="167">
        <v>13</v>
      </c>
      <c r="O20" s="208"/>
      <c r="P20" s="168"/>
      <c r="Q20" s="205" t="str">
        <f>IF(C30="","",C30)</f>
        <v/>
      </c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7"/>
      <c r="AC20" s="70" t="s">
        <v>7</v>
      </c>
      <c r="AD20" s="26" t="str">
        <f t="shared" si="1"/>
        <v/>
      </c>
      <c r="AE20" s="26" t="str">
        <f t="shared" si="2"/>
        <v/>
      </c>
      <c r="AF20" s="83" t="str">
        <f t="shared" si="3"/>
        <v/>
      </c>
    </row>
    <row r="21" spans="1:32" ht="14.45" customHeight="1" x14ac:dyDescent="0.2">
      <c r="A21" s="9" t="str">
        <f t="shared" si="0"/>
        <v/>
      </c>
      <c r="B21" s="53"/>
      <c r="C21" s="53"/>
      <c r="D21" s="61" t="s">
        <v>6</v>
      </c>
      <c r="E21" s="197" t="str">
        <f>IF(C29="","",C29)</f>
        <v/>
      </c>
      <c r="F21" s="198"/>
      <c r="G21" s="198"/>
      <c r="H21" s="198"/>
      <c r="I21" s="198"/>
      <c r="J21" s="198"/>
      <c r="K21" s="198"/>
      <c r="L21" s="198"/>
      <c r="M21" s="199"/>
      <c r="N21" s="176">
        <v>14</v>
      </c>
      <c r="O21" s="200"/>
      <c r="P21" s="177"/>
      <c r="Q21" s="197" t="str">
        <f>IF(C31="","",C31)</f>
        <v/>
      </c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9"/>
      <c r="AC21" s="61" t="s">
        <v>47</v>
      </c>
      <c r="AD21" s="10" t="str">
        <f t="shared" si="1"/>
        <v/>
      </c>
      <c r="AE21" s="10" t="str">
        <f t="shared" si="2"/>
        <v/>
      </c>
      <c r="AF21" s="12" t="str">
        <f t="shared" si="3"/>
        <v/>
      </c>
    </row>
    <row r="22" spans="1:32" ht="14.45" customHeight="1" thickBot="1" x14ac:dyDescent="0.25">
      <c r="A22" s="62" t="str">
        <f t="shared" si="0"/>
        <v/>
      </c>
      <c r="B22" s="57"/>
      <c r="C22" s="57"/>
      <c r="D22" s="63" t="s">
        <v>4</v>
      </c>
      <c r="E22" s="246" t="str">
        <f>IF(C27="","",C27)</f>
        <v/>
      </c>
      <c r="F22" s="247"/>
      <c r="G22" s="247"/>
      <c r="H22" s="247"/>
      <c r="I22" s="247"/>
      <c r="J22" s="247"/>
      <c r="K22" s="247"/>
      <c r="L22" s="247"/>
      <c r="M22" s="248"/>
      <c r="N22" s="235">
        <v>15</v>
      </c>
      <c r="O22" s="249"/>
      <c r="P22" s="236"/>
      <c r="Q22" s="246" t="str">
        <f>IF(C28="","",C28)</f>
        <v/>
      </c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8"/>
      <c r="AC22" s="63" t="s">
        <v>5</v>
      </c>
      <c r="AD22" s="33" t="str">
        <f t="shared" si="1"/>
        <v/>
      </c>
      <c r="AE22" s="33" t="str">
        <f t="shared" si="2"/>
        <v/>
      </c>
      <c r="AF22" s="32" t="str">
        <f t="shared" si="3"/>
        <v/>
      </c>
    </row>
    <row r="23" spans="1:32" ht="14.45" customHeight="1" x14ac:dyDescent="0.2">
      <c r="A23" s="17"/>
      <c r="B23" s="18"/>
      <c r="C23" s="18"/>
      <c r="D23" s="17"/>
      <c r="E23" s="19"/>
      <c r="F23" s="19"/>
      <c r="G23" s="19"/>
      <c r="H23" s="19"/>
      <c r="I23" s="19"/>
      <c r="J23" s="19"/>
      <c r="K23" s="19"/>
      <c r="L23" s="19"/>
      <c r="M23" s="19"/>
      <c r="N23" s="18"/>
      <c r="O23" s="18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7"/>
      <c r="AD23" s="18"/>
      <c r="AE23" s="18"/>
      <c r="AF23" s="17"/>
    </row>
    <row r="24" spans="1:32" ht="14.45" customHeight="1" thickBot="1" x14ac:dyDescent="0.25"/>
    <row r="25" spans="1:32" ht="14.45" customHeight="1" thickBot="1" x14ac:dyDescent="0.25">
      <c r="A25" s="154"/>
      <c r="B25" s="143"/>
      <c r="C25" s="113" t="s">
        <v>1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6"/>
      <c r="N25" s="156"/>
      <c r="O25" s="156"/>
      <c r="P25" s="157"/>
      <c r="Q25" s="113" t="s">
        <v>3</v>
      </c>
      <c r="R25" s="115"/>
      <c r="S25" s="113" t="s">
        <v>4</v>
      </c>
      <c r="T25" s="158"/>
      <c r="U25" s="113" t="s">
        <v>5</v>
      </c>
      <c r="V25" s="115"/>
      <c r="W25" s="113" t="s">
        <v>6</v>
      </c>
      <c r="X25" s="158"/>
      <c r="Y25" s="113" t="s">
        <v>7</v>
      </c>
      <c r="Z25" s="115"/>
      <c r="AA25" s="113" t="s">
        <v>47</v>
      </c>
      <c r="AB25" s="158"/>
      <c r="AC25" s="143" t="s">
        <v>9</v>
      </c>
      <c r="AD25" s="143"/>
      <c r="AE25" s="143"/>
      <c r="AF25" s="144"/>
    </row>
    <row r="26" spans="1:32" ht="14.45" customHeight="1" x14ac:dyDescent="0.2">
      <c r="A26" s="145" t="s">
        <v>3</v>
      </c>
      <c r="B26" s="146"/>
      <c r="C26" s="25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1"/>
      <c r="Q26" s="251"/>
      <c r="R26" s="252"/>
      <c r="S26" s="126" t="str">
        <f>A8</f>
        <v/>
      </c>
      <c r="T26" s="128"/>
      <c r="U26" s="126" t="str">
        <f>A18</f>
        <v/>
      </c>
      <c r="V26" s="128"/>
      <c r="W26" s="126" t="str">
        <f>A14</f>
        <v/>
      </c>
      <c r="X26" s="128"/>
      <c r="Y26" s="126" t="str">
        <f>A20</f>
        <v/>
      </c>
      <c r="Z26" s="128"/>
      <c r="AA26" s="126" t="str">
        <f>A12</f>
        <v/>
      </c>
      <c r="AB26" s="128"/>
      <c r="AC26" s="146" t="str">
        <f>IF(A8="","",(IF(Q26&lt;&gt;"",Q26,0))+(IF(S26&lt;&gt;"",S26,0))+(IF(U26&lt;&gt;"",U26,0))+(IF(W26&lt;&gt;"",W26,0))+(IF(Y26&lt;&gt;"",Y26,0))+(IF(AA26&lt;&gt;"",AA26,0)))</f>
        <v/>
      </c>
      <c r="AD26" s="146"/>
      <c r="AE26" s="214"/>
      <c r="AF26" s="215"/>
    </row>
    <row r="27" spans="1:32" ht="14.45" customHeight="1" x14ac:dyDescent="0.2">
      <c r="A27" s="172" t="s">
        <v>4</v>
      </c>
      <c r="B27" s="160"/>
      <c r="C27" s="216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8"/>
      <c r="Q27" s="176" t="str">
        <f>AF8</f>
        <v/>
      </c>
      <c r="R27" s="177"/>
      <c r="S27" s="253"/>
      <c r="T27" s="254"/>
      <c r="U27" s="176" t="str">
        <f>A22</f>
        <v/>
      </c>
      <c r="V27" s="177"/>
      <c r="W27" s="176" t="str">
        <f>A11</f>
        <v/>
      </c>
      <c r="X27" s="177"/>
      <c r="Y27" s="176" t="str">
        <f>A15</f>
        <v/>
      </c>
      <c r="Z27" s="177"/>
      <c r="AA27" s="176" t="str">
        <f>A19</f>
        <v/>
      </c>
      <c r="AB27" s="177"/>
      <c r="AC27" s="159" t="str">
        <f>IF(AF8="","",(IF(Q27&lt;&gt;"",Q27,0))+(IF(S27&lt;&gt;"",S27,0))+(IF(U27&lt;&gt;"",U27,0))+(IF(W27&lt;&gt;"",W27,0))+(IF(Y27&lt;&gt;"",Y27,0))+(IF(AA27&lt;&gt;"",AA27,0)))</f>
        <v/>
      </c>
      <c r="AD27" s="159"/>
      <c r="AE27" s="221"/>
      <c r="AF27" s="222"/>
    </row>
    <row r="28" spans="1:32" ht="14.45" customHeight="1" x14ac:dyDescent="0.2">
      <c r="A28" s="162" t="s">
        <v>5</v>
      </c>
      <c r="B28" s="163"/>
      <c r="C28" s="223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5"/>
      <c r="Q28" s="167" t="str">
        <f>AF18</f>
        <v/>
      </c>
      <c r="R28" s="168"/>
      <c r="S28" s="167" t="str">
        <f>AF22</f>
        <v/>
      </c>
      <c r="T28" s="168"/>
      <c r="U28" s="253"/>
      <c r="V28" s="254"/>
      <c r="W28" s="167" t="str">
        <f>A9</f>
        <v/>
      </c>
      <c r="X28" s="168"/>
      <c r="Y28" s="167" t="str">
        <f>A13</f>
        <v/>
      </c>
      <c r="Z28" s="168"/>
      <c r="AA28" s="167" t="str">
        <f>A16</f>
        <v/>
      </c>
      <c r="AB28" s="168"/>
      <c r="AC28" s="146" t="str">
        <f>IF(A9="","",(IF(Q28&lt;&gt;"",Q28,0))+(IF(S28&lt;&gt;"",S28,0))+(IF(U28&lt;&gt;"",U28,0))+(IF(W28&lt;&gt;"",W28,0))+(IF(Y28&lt;&gt;"",Y28,0))+(IF(AA28&lt;&gt;"",AA28,0)))</f>
        <v/>
      </c>
      <c r="AD28" s="146"/>
      <c r="AE28" s="228"/>
      <c r="AF28" s="229"/>
    </row>
    <row r="29" spans="1:32" ht="14.45" customHeight="1" x14ac:dyDescent="0.2">
      <c r="A29" s="172" t="s">
        <v>6</v>
      </c>
      <c r="B29" s="160"/>
      <c r="C29" s="216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8"/>
      <c r="Q29" s="176" t="str">
        <f>AF14</f>
        <v/>
      </c>
      <c r="R29" s="177"/>
      <c r="S29" s="176" t="str">
        <f>AF11</f>
        <v/>
      </c>
      <c r="T29" s="177"/>
      <c r="U29" s="176" t="str">
        <f>AF9</f>
        <v/>
      </c>
      <c r="V29" s="177"/>
      <c r="W29" s="253"/>
      <c r="X29" s="254"/>
      <c r="Y29" s="176" t="str">
        <f>A17</f>
        <v/>
      </c>
      <c r="Z29" s="177"/>
      <c r="AA29" s="176" t="str">
        <f>A21</f>
        <v/>
      </c>
      <c r="AB29" s="177"/>
      <c r="AC29" s="159" t="str">
        <f>IF(AF9="","",(IF(Q29&lt;&gt;"",Q29,0))+(IF(S29&lt;&gt;"",S29,0))+(IF(U29&lt;&gt;"",U29,0))+(IF(W29&lt;&gt;"",W29,0))+(IF(Y29&lt;&gt;"",Y29,0))+(IF(AA29&lt;&gt;"",AA29,0)))</f>
        <v/>
      </c>
      <c r="AD29" s="159"/>
      <c r="AE29" s="221"/>
      <c r="AF29" s="222"/>
    </row>
    <row r="30" spans="1:32" ht="14.45" customHeight="1" x14ac:dyDescent="0.2">
      <c r="A30" s="162" t="s">
        <v>7</v>
      </c>
      <c r="B30" s="163"/>
      <c r="C30" s="223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5"/>
      <c r="Q30" s="167" t="str">
        <f>AF20</f>
        <v/>
      </c>
      <c r="R30" s="168"/>
      <c r="S30" s="167" t="str">
        <f>AF15</f>
        <v/>
      </c>
      <c r="T30" s="168"/>
      <c r="U30" s="167" t="str">
        <f>AF13</f>
        <v/>
      </c>
      <c r="V30" s="168"/>
      <c r="W30" s="167" t="str">
        <f>AF17</f>
        <v/>
      </c>
      <c r="X30" s="168"/>
      <c r="Y30" s="253"/>
      <c r="Z30" s="254"/>
      <c r="AA30" s="167" t="str">
        <f>A10</f>
        <v/>
      </c>
      <c r="AB30" s="168"/>
      <c r="AC30" s="146" t="str">
        <f>IF(A10="","",(IF(Q30&lt;&gt;"",Q30,0))+(IF(S30&lt;&gt;"",S30,0))+(IF(U30&lt;&gt;"",U30,0))+(IF(W30&lt;&gt;"",W30,0))+(IF(Y30&lt;&gt;"",Y30,0))+(IF(AA30&lt;&gt;"",AA30,0)))</f>
        <v/>
      </c>
      <c r="AD30" s="146"/>
      <c r="AE30" s="228"/>
      <c r="AF30" s="229"/>
    </row>
    <row r="31" spans="1:32" ht="14.45" customHeight="1" thickBot="1" x14ac:dyDescent="0.25">
      <c r="A31" s="180" t="s">
        <v>47</v>
      </c>
      <c r="B31" s="181"/>
      <c r="C31" s="257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9"/>
      <c r="Q31" s="132" t="str">
        <f>AF12</f>
        <v/>
      </c>
      <c r="R31" s="134"/>
      <c r="S31" s="132" t="str">
        <f>AF19</f>
        <v/>
      </c>
      <c r="T31" s="134"/>
      <c r="U31" s="132" t="str">
        <f>AF16</f>
        <v/>
      </c>
      <c r="V31" s="134"/>
      <c r="W31" s="132" t="str">
        <f>AF21</f>
        <v/>
      </c>
      <c r="X31" s="134"/>
      <c r="Y31" s="132" t="str">
        <f>AF10</f>
        <v/>
      </c>
      <c r="Z31" s="134"/>
      <c r="AA31" s="255"/>
      <c r="AB31" s="256"/>
      <c r="AC31" s="187" t="str">
        <f>IF(AF10="","",(IF(Q31&lt;&gt;"",Q31,0))+(IF(S31&lt;&gt;"",S31,0))+(IF(U31&lt;&gt;"",U31,0))+(IF(W31&lt;&gt;"",W31,0))+(IF(Y31&lt;&gt;"",Y31,0))+(IF(AA31&lt;&gt;"",AA31,0)))</f>
        <v/>
      </c>
      <c r="AD31" s="187"/>
      <c r="AE31" s="260"/>
      <c r="AF31" s="261"/>
    </row>
    <row r="32" spans="1:32" ht="14.45" customHeight="1" x14ac:dyDescent="0.2">
      <c r="A32" s="17"/>
      <c r="B32" s="17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7"/>
      <c r="AD32" s="17"/>
      <c r="AE32" s="17"/>
      <c r="AF32" s="17"/>
    </row>
    <row r="33" spans="1:32" ht="14.45" customHeight="1" thickBot="1" x14ac:dyDescent="0.25">
      <c r="A33" s="4" t="s">
        <v>10</v>
      </c>
      <c r="E33" s="2"/>
    </row>
    <row r="34" spans="1:32" ht="14.45" customHeight="1" x14ac:dyDescent="0.2">
      <c r="A34" s="109" t="str">
        <f>IF(B34="","",IF(C34="",B34,IF(B34+C34=2,3,IF(D34="",B34+C34,B34+C34+D34))))</f>
        <v/>
      </c>
      <c r="B34" s="110"/>
      <c r="C34" s="110"/>
      <c r="D34" s="110"/>
      <c r="E34" s="78" t="str">
        <f>IF(AE26="","",IF(AE26=1,A26,IF(AE27=1,A27,IF(AE28=1,A28,IF(AE29=1,A29,IF(AE30=1,A30,IF(AE31=1,A31)))))))</f>
        <v/>
      </c>
      <c r="F34" s="123" t="str">
        <f>IF(AE26="","",IF(AE26=1,C26,IF(AE27=1,C27,IF(AE28=1,C28,IF(AE29=1,C29,IF(AE30=1,C30,IF(AE31=1,C31)))))))</f>
        <v/>
      </c>
      <c r="G34" s="124"/>
      <c r="H34" s="124"/>
      <c r="I34" s="124"/>
      <c r="J34" s="124"/>
      <c r="K34" s="124"/>
      <c r="L34" s="124"/>
      <c r="M34" s="125"/>
      <c r="N34" s="126">
        <v>16</v>
      </c>
      <c r="O34" s="127"/>
      <c r="P34" s="128"/>
      <c r="Q34" s="123" t="str">
        <f>IF(AE26="","",IF(AE26=4,C26,IF(AE27=4,C27,IF(AE28=4,C28,IF(AE29=4,C29,IF(AE30=4,C30,IF(AE31=4,C31)))))))</f>
        <v/>
      </c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78" t="str">
        <f>IF(AE26="","",IF(AE26=4,A26,IF(AE27=4,A27,IF(AE28=4,A28,IF(AE29=4,A29,IF(AE30=4,A30,IF(AE31=4,A31)))))))</f>
        <v/>
      </c>
      <c r="AC34" s="86" t="str">
        <f t="shared" ref="AC34:AE35" si="4">IF(B34=1,"0",IF(B34="","","1"))</f>
        <v/>
      </c>
      <c r="AD34" s="86" t="str">
        <f t="shared" si="4"/>
        <v/>
      </c>
      <c r="AE34" s="86" t="str">
        <f t="shared" si="4"/>
        <v/>
      </c>
      <c r="AF34" s="85" t="str">
        <f>IF(AC34="","",IF(AD34="",AC34,IF(AC34+AD34=2,3,IF(AE34="",AC34+AD34,AC34+AD34+AE34))))</f>
        <v/>
      </c>
    </row>
    <row r="35" spans="1:32" ht="14.45" customHeight="1" thickBot="1" x14ac:dyDescent="0.25">
      <c r="A35" s="22" t="str">
        <f>IF(B35="","",IF(C35="",B35,IF(B35+C35=2,3,IF(D35="",B35+C35,B35+C35+D35))))</f>
        <v/>
      </c>
      <c r="B35" s="55"/>
      <c r="C35" s="55"/>
      <c r="D35" s="55"/>
      <c r="E35" s="81" t="str">
        <f>IF(AE26="","",IF(AE26=2,A26,IF(AE27=2,A27,IF(AE28=2,A28,IF(AE29=2,A29,IF(AE30=2,A30,IF(AE31=2,A31)))))))</f>
        <v/>
      </c>
      <c r="F35" s="129" t="str">
        <f>IF(AE26="","",IF(AE26=2,C26,IF(AE27=2,C27,IF(AE28=2,C28,IF(AE29=2,C29,IF(AE30=2,C30,IF(AE31=2,C31)))))))</f>
        <v/>
      </c>
      <c r="G35" s="130"/>
      <c r="H35" s="130"/>
      <c r="I35" s="130"/>
      <c r="J35" s="130"/>
      <c r="K35" s="130"/>
      <c r="L35" s="130"/>
      <c r="M35" s="131"/>
      <c r="N35" s="132">
        <v>17</v>
      </c>
      <c r="O35" s="133"/>
      <c r="P35" s="134"/>
      <c r="Q35" s="129" t="str">
        <f>IF(AE26="","",IF(AE26=3,C26,IF(AE27=3,C27,IF(AE28=3,C28,IF(AE29=3,C29,IF(AE30=3,C30,IF(AE31=3,C31)))))))</f>
        <v/>
      </c>
      <c r="R35" s="130"/>
      <c r="S35" s="130"/>
      <c r="T35" s="130"/>
      <c r="U35" s="130"/>
      <c r="V35" s="130"/>
      <c r="W35" s="130"/>
      <c r="X35" s="130"/>
      <c r="Y35" s="130"/>
      <c r="Z35" s="130"/>
      <c r="AA35" s="131"/>
      <c r="AB35" s="81" t="str">
        <f>IF(AE26="","",IF(AE26=3,A26,IF(AE27=3,A27,IF(AE28=3,A28,IF(AE29=3,A29,IF(AE30=3,A30,IF(AE31=3,A31)))))))</f>
        <v/>
      </c>
      <c r="AC35" s="23" t="str">
        <f t="shared" si="4"/>
        <v/>
      </c>
      <c r="AD35" s="23" t="str">
        <f t="shared" si="4"/>
        <v/>
      </c>
      <c r="AE35" s="23" t="str">
        <f t="shared" si="4"/>
        <v/>
      </c>
      <c r="AF35" s="24" t="str">
        <f>IF(AC35="","",IF(AD35="",AC35,IF(AC35+AD35=2,3,IF(AE35="",AC35+AD35,AC35+AD35+AE35))))</f>
        <v/>
      </c>
    </row>
    <row r="36" spans="1:32" ht="14.45" customHeight="1" x14ac:dyDescent="0.2">
      <c r="A36" s="17"/>
      <c r="B36" s="18"/>
      <c r="C36" s="18"/>
      <c r="D36" s="18"/>
      <c r="E36" s="20"/>
      <c r="F36" s="19"/>
      <c r="G36" s="19"/>
      <c r="H36" s="19"/>
      <c r="I36" s="19"/>
      <c r="J36" s="19"/>
      <c r="K36" s="19"/>
      <c r="L36" s="19"/>
      <c r="M36" s="19"/>
      <c r="N36" s="18"/>
      <c r="O36" s="18"/>
      <c r="P36" s="18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0"/>
      <c r="AC36" s="18"/>
      <c r="AD36" s="18"/>
      <c r="AE36" s="18"/>
      <c r="AF36" s="17"/>
    </row>
    <row r="37" spans="1:32" ht="14.45" customHeight="1" thickBot="1" x14ac:dyDescent="0.25">
      <c r="A37" s="3" t="s">
        <v>46</v>
      </c>
    </row>
    <row r="38" spans="1:32" ht="14.45" customHeight="1" thickBot="1" x14ac:dyDescent="0.25">
      <c r="A38" s="34" t="str">
        <f>IF(B38="","",IF(C38="",B38,IF(B38+C38=2,3,IF(D38="",B38+C38,B38+C38+D38))))</f>
        <v/>
      </c>
      <c r="B38" s="59"/>
      <c r="C38" s="59"/>
      <c r="D38" s="59"/>
      <c r="E38" s="38" t="str">
        <f>IF(AE26="","",IF(AE26=5,A26,IF(AE27=5,A27,IF(AE28=5,A28,IF(AE29=5,A29,IF(AE30=5,A30,IF(AE31=5,A31)))))))</f>
        <v/>
      </c>
      <c r="F38" s="189" t="str">
        <f>IF(AE26="","",IF(AE26=5,C26,IF(AE27=5,C27,IF(AE28=5,C28,IF(AE29=5,C29,IF(AE30=5,C30,IF(AE31=5,C31)))))))</f>
        <v/>
      </c>
      <c r="G38" s="190"/>
      <c r="H38" s="190"/>
      <c r="I38" s="190"/>
      <c r="J38" s="190"/>
      <c r="K38" s="190"/>
      <c r="L38" s="190"/>
      <c r="M38" s="191"/>
      <c r="N38" s="192">
        <v>18</v>
      </c>
      <c r="O38" s="193"/>
      <c r="P38" s="194"/>
      <c r="Q38" s="189" t="str">
        <f>IF(AE26="","",IF(AE26=6,C26,IF(AE27=6,C27,IF(AE28=6,C28,IF(AE29=6,C29,IF(AE30=6,C30,IF(AE31=6,C31)))))))</f>
        <v/>
      </c>
      <c r="R38" s="190"/>
      <c r="S38" s="190"/>
      <c r="T38" s="190"/>
      <c r="U38" s="190"/>
      <c r="V38" s="190"/>
      <c r="W38" s="190"/>
      <c r="X38" s="190"/>
      <c r="Y38" s="190"/>
      <c r="Z38" s="190"/>
      <c r="AA38" s="191"/>
      <c r="AB38" s="38" t="str">
        <f>IF(AE26="","",IF(AE26=6,A26,IF(AE27=6,A27,IF(AE28=6,A28,IF(AE29=6,A29,IF(AE30=6,A30,IF(AE31=6,A31)))))))</f>
        <v/>
      </c>
      <c r="AC38" s="35" t="str">
        <f>IF(B38=1,"0",IF(B38="","","1"))</f>
        <v/>
      </c>
      <c r="AD38" s="35" t="str">
        <f>IF(C38=1,"0",IF(C38="","","1"))</f>
        <v/>
      </c>
      <c r="AE38" s="35" t="str">
        <f>IF(D38=1,"0",IF(D38="","","1"))</f>
        <v/>
      </c>
      <c r="AF38" s="36" t="str">
        <f>IF(AC38="","",IF(AD38="",AC38,IF(AC38+AD38=2,3,IF(AE38="",AC38+AD38,AC38+AD38+AE38))))</f>
        <v/>
      </c>
    </row>
    <row r="39" spans="1:32" ht="14.45" customHeight="1" x14ac:dyDescent="0.2">
      <c r="A39" s="17"/>
      <c r="B39" s="18"/>
      <c r="C39" s="18"/>
      <c r="D39" s="18"/>
      <c r="E39" s="20"/>
      <c r="F39" s="19"/>
      <c r="G39" s="19"/>
      <c r="H39" s="19"/>
      <c r="I39" s="19"/>
      <c r="J39" s="19"/>
      <c r="K39" s="19"/>
      <c r="L39" s="19"/>
      <c r="M39" s="19"/>
      <c r="N39" s="18"/>
      <c r="O39" s="18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18"/>
      <c r="AD39" s="18"/>
      <c r="AE39" s="18"/>
      <c r="AF39" s="17"/>
    </row>
    <row r="40" spans="1:32" ht="14.45" customHeight="1" thickBot="1" x14ac:dyDescent="0.25">
      <c r="A40" s="3" t="s">
        <v>11</v>
      </c>
    </row>
    <row r="41" spans="1:32" ht="14.45" customHeight="1" thickBot="1" x14ac:dyDescent="0.25">
      <c r="A41" s="41" t="str">
        <f>IF(B41="","",IF(C41="",B41,IF(B41+C41=2,3,IF(D41="",B41+C41,B41+C41+D41))))</f>
        <v/>
      </c>
      <c r="B41" s="58"/>
      <c r="C41" s="58"/>
      <c r="D41" s="58"/>
      <c r="E41" s="67" t="str">
        <f>IF(A34="","",IF(A34&gt;1,AB34,E34))</f>
        <v/>
      </c>
      <c r="F41" s="195" t="str">
        <f>IF(A34="","",IF(A34&gt;1,Q34,F34))</f>
        <v/>
      </c>
      <c r="G41" s="156"/>
      <c r="H41" s="156"/>
      <c r="I41" s="156"/>
      <c r="J41" s="156"/>
      <c r="K41" s="156"/>
      <c r="L41" s="156"/>
      <c r="M41" s="157"/>
      <c r="N41" s="196">
        <v>19</v>
      </c>
      <c r="O41" s="155"/>
      <c r="P41" s="158"/>
      <c r="Q41" s="195" t="str">
        <f>IF(A35="","",IF(A35&gt;1,Q35,F35))</f>
        <v/>
      </c>
      <c r="R41" s="156"/>
      <c r="S41" s="156"/>
      <c r="T41" s="156"/>
      <c r="U41" s="156"/>
      <c r="V41" s="156"/>
      <c r="W41" s="156"/>
      <c r="X41" s="156"/>
      <c r="Y41" s="156"/>
      <c r="Z41" s="156"/>
      <c r="AA41" s="157"/>
      <c r="AB41" s="67" t="str">
        <f>IF(A35="","",IF(A35&gt;1,AB35,E35))</f>
        <v/>
      </c>
      <c r="AC41" s="44" t="str">
        <f>IF(B41=1,"0",IF(B41="","","1"))</f>
        <v/>
      </c>
      <c r="AD41" s="44" t="str">
        <f>IF(C41=1,"0",IF(C41="","","1"))</f>
        <v/>
      </c>
      <c r="AE41" s="44" t="str">
        <f>IF(D41=1,"0",IF(D41="","","1"))</f>
        <v/>
      </c>
      <c r="AF41" s="45" t="str">
        <f>IF(AC41="","",IF(AD41="",AC41,IF(AC41+AD41=2,3,IF(AE41="",AC41+AD41,AC41+AD41+AE41))))</f>
        <v/>
      </c>
    </row>
    <row r="42" spans="1:32" ht="14.45" customHeight="1" x14ac:dyDescent="0.2">
      <c r="A42" s="17"/>
      <c r="B42" s="18"/>
      <c r="C42" s="18"/>
      <c r="D42" s="18"/>
      <c r="E42" s="20"/>
      <c r="F42" s="19"/>
      <c r="G42" s="19"/>
      <c r="H42" s="19"/>
      <c r="I42" s="19"/>
      <c r="J42" s="19"/>
      <c r="K42" s="19"/>
      <c r="L42" s="19"/>
      <c r="M42" s="19"/>
      <c r="N42" s="18"/>
      <c r="O42" s="18"/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18"/>
      <c r="AD42" s="18"/>
      <c r="AE42" s="18"/>
      <c r="AF42" s="17"/>
    </row>
    <row r="43" spans="1:32" ht="14.45" customHeight="1" thickBot="1" x14ac:dyDescent="0.25">
      <c r="A43" s="3" t="s">
        <v>12</v>
      </c>
    </row>
    <row r="44" spans="1:32" ht="14.45" customHeight="1" thickBot="1" x14ac:dyDescent="0.25">
      <c r="A44" s="34" t="str">
        <f>IF(B44="","",IF(C44="",B44,IF(B44+C44=2,3,IF(D44="",B44+C44,B44+C44+D44))))</f>
        <v/>
      </c>
      <c r="B44" s="59"/>
      <c r="C44" s="59"/>
      <c r="D44" s="59"/>
      <c r="E44" s="38" t="str">
        <f>IF(A34="","",IF(A34&gt;1,E34,AB34))</f>
        <v/>
      </c>
      <c r="F44" s="189" t="str">
        <f>IF(A34="","",IF(A34&gt;1,F34,Q34))</f>
        <v/>
      </c>
      <c r="G44" s="190"/>
      <c r="H44" s="190"/>
      <c r="I44" s="190"/>
      <c r="J44" s="190"/>
      <c r="K44" s="190"/>
      <c r="L44" s="190"/>
      <c r="M44" s="191"/>
      <c r="N44" s="192">
        <v>20</v>
      </c>
      <c r="O44" s="193"/>
      <c r="P44" s="194"/>
      <c r="Q44" s="189" t="str">
        <f>IF(A35="","",IF(A35&gt;1,F35,Q35))</f>
        <v/>
      </c>
      <c r="R44" s="190"/>
      <c r="S44" s="190"/>
      <c r="T44" s="190"/>
      <c r="U44" s="190"/>
      <c r="V44" s="190"/>
      <c r="W44" s="190"/>
      <c r="X44" s="190"/>
      <c r="Y44" s="190"/>
      <c r="Z44" s="190"/>
      <c r="AA44" s="191"/>
      <c r="AB44" s="38" t="str">
        <f>IF(A35="","",IF(A35&gt;1,E35,AB35))</f>
        <v/>
      </c>
      <c r="AC44" s="35" t="str">
        <f>IF(B44=1,"0",IF(B44="","","1"))</f>
        <v/>
      </c>
      <c r="AD44" s="35" t="str">
        <f>IF(C44=1,"0",IF(C44="","","1"))</f>
        <v/>
      </c>
      <c r="AE44" s="35" t="str">
        <f>IF(D44=1,"0",IF(D44="","","1"))</f>
        <v/>
      </c>
      <c r="AF44" s="36" t="str">
        <f>IF(AC44="","",IF(AD44="",AC44,IF(AC44+AD44=2,3,IF(AE44="",AC44+AD44,AC44+AD44+AE44))))</f>
        <v/>
      </c>
    </row>
    <row r="45" spans="1:32" ht="14.1" customHeight="1" x14ac:dyDescent="0.2"/>
    <row r="46" spans="1:32" ht="14.1" customHeight="1" x14ac:dyDescent="0.2"/>
    <row r="47" spans="1:32" ht="14.1" customHeight="1" x14ac:dyDescent="0.2"/>
  </sheetData>
  <mergeCells count="138">
    <mergeCell ref="E22:M22"/>
    <mergeCell ref="C25:P25"/>
    <mergeCell ref="C26:P26"/>
    <mergeCell ref="C27:P27"/>
    <mergeCell ref="E20:M20"/>
    <mergeCell ref="E21:M21"/>
    <mergeCell ref="N22:P22"/>
    <mergeCell ref="Q20:AB20"/>
    <mergeCell ref="E16:M16"/>
    <mergeCell ref="E17:M17"/>
    <mergeCell ref="E18:M18"/>
    <mergeCell ref="E19:M19"/>
    <mergeCell ref="Q41:AA41"/>
    <mergeCell ref="Q44:AA44"/>
    <mergeCell ref="Q11:AB11"/>
    <mergeCell ref="Q12:AB12"/>
    <mergeCell ref="Q13:AB13"/>
    <mergeCell ref="Q14:AB14"/>
    <mergeCell ref="Q34:AA34"/>
    <mergeCell ref="Q18:AB18"/>
    <mergeCell ref="Q19:AB19"/>
    <mergeCell ref="Q38:AA38"/>
    <mergeCell ref="W31:X31"/>
    <mergeCell ref="Q35:AA35"/>
    <mergeCell ref="Q30:R30"/>
    <mergeCell ref="S31:T31"/>
    <mergeCell ref="Q31:R31"/>
    <mergeCell ref="U31:V31"/>
    <mergeCell ref="N10:P10"/>
    <mergeCell ref="N9:P9"/>
    <mergeCell ref="E10:M10"/>
    <mergeCell ref="Q9:AB9"/>
    <mergeCell ref="Q10:AB10"/>
    <mergeCell ref="Q15:AB15"/>
    <mergeCell ref="Q16:AB16"/>
    <mergeCell ref="Q22:AB22"/>
    <mergeCell ref="Q21:AB21"/>
    <mergeCell ref="Q17:AB17"/>
    <mergeCell ref="N19:P19"/>
    <mergeCell ref="N18:P18"/>
    <mergeCell ref="N13:P13"/>
    <mergeCell ref="N12:P12"/>
    <mergeCell ref="N15:P15"/>
    <mergeCell ref="N14:P14"/>
    <mergeCell ref="E12:M12"/>
    <mergeCell ref="E13:M13"/>
    <mergeCell ref="E14:M14"/>
    <mergeCell ref="E15:M15"/>
    <mergeCell ref="N21:P21"/>
    <mergeCell ref="N20:P20"/>
    <mergeCell ref="N17:P17"/>
    <mergeCell ref="N16:P16"/>
    <mergeCell ref="AC31:AD31"/>
    <mergeCell ref="AE31:AF31"/>
    <mergeCell ref="AA31:AB31"/>
    <mergeCell ref="Y31:Z31"/>
    <mergeCell ref="AC30:AD30"/>
    <mergeCell ref="AE30:AF30"/>
    <mergeCell ref="Y30:Z30"/>
    <mergeCell ref="AA30:AB30"/>
    <mergeCell ref="AC27:AD27"/>
    <mergeCell ref="AC29:AD29"/>
    <mergeCell ref="AE29:AF29"/>
    <mergeCell ref="A25:B25"/>
    <mergeCell ref="A26:B26"/>
    <mergeCell ref="AC26:AD26"/>
    <mergeCell ref="AE26:AF26"/>
    <mergeCell ref="AA26:AB26"/>
    <mergeCell ref="AA25:AB25"/>
    <mergeCell ref="Y25:Z25"/>
    <mergeCell ref="Y28:Z28"/>
    <mergeCell ref="Y29:Z29"/>
    <mergeCell ref="Q28:R28"/>
    <mergeCell ref="Q29:R29"/>
    <mergeCell ref="N44:P44"/>
    <mergeCell ref="A27:B27"/>
    <mergeCell ref="A29:B29"/>
    <mergeCell ref="A31:B31"/>
    <mergeCell ref="C29:P29"/>
    <mergeCell ref="C31:P31"/>
    <mergeCell ref="N34:P34"/>
    <mergeCell ref="A30:B30"/>
    <mergeCell ref="C28:P28"/>
    <mergeCell ref="F44:M44"/>
    <mergeCell ref="A28:B28"/>
    <mergeCell ref="N41:P41"/>
    <mergeCell ref="N38:P38"/>
    <mergeCell ref="N35:P35"/>
    <mergeCell ref="F41:M41"/>
    <mergeCell ref="F38:M38"/>
    <mergeCell ref="F34:M34"/>
    <mergeCell ref="F35:M35"/>
    <mergeCell ref="C30:P30"/>
    <mergeCell ref="G1:X1"/>
    <mergeCell ref="M3:S3"/>
    <mergeCell ref="W26:X26"/>
    <mergeCell ref="W27:X27"/>
    <mergeCell ref="U26:V26"/>
    <mergeCell ref="U27:V27"/>
    <mergeCell ref="Q25:R25"/>
    <mergeCell ref="Q26:R26"/>
    <mergeCell ref="E7:M7"/>
    <mergeCell ref="Q27:R27"/>
    <mergeCell ref="C3:I3"/>
    <mergeCell ref="E4:L4"/>
    <mergeCell ref="W25:X25"/>
    <mergeCell ref="U25:V25"/>
    <mergeCell ref="E8:M8"/>
    <mergeCell ref="N8:P8"/>
    <mergeCell ref="Q7:AB7"/>
    <mergeCell ref="N7:P7"/>
    <mergeCell ref="Y26:Z26"/>
    <mergeCell ref="Y27:Z27"/>
    <mergeCell ref="Q8:AB8"/>
    <mergeCell ref="E11:M11"/>
    <mergeCell ref="E9:M9"/>
    <mergeCell ref="N11:P11"/>
    <mergeCell ref="AA3:AF3"/>
    <mergeCell ref="AA27:AB27"/>
    <mergeCell ref="AA29:AB29"/>
    <mergeCell ref="AA28:AB28"/>
    <mergeCell ref="AE27:AF27"/>
    <mergeCell ref="U30:V30"/>
    <mergeCell ref="S25:T25"/>
    <mergeCell ref="S26:T26"/>
    <mergeCell ref="S27:T27"/>
    <mergeCell ref="S28:T28"/>
    <mergeCell ref="AC28:AD28"/>
    <mergeCell ref="AE28:AF28"/>
    <mergeCell ref="W28:X28"/>
    <mergeCell ref="W29:X29"/>
    <mergeCell ref="U28:V28"/>
    <mergeCell ref="AE25:AF25"/>
    <mergeCell ref="AC25:AD25"/>
    <mergeCell ref="S29:T29"/>
    <mergeCell ref="S30:T30"/>
    <mergeCell ref="U29:V29"/>
    <mergeCell ref="W30:X30"/>
  </mergeCells>
  <pageMargins left="0.55118110236220474" right="0.55118110236220474" top="0.59055118110236227" bottom="0.78740157480314965" header="0.19685039370078741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120" zoomScaleNormal="120" workbookViewId="0">
      <selection activeCell="D13" sqref="D13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2" width="3.28515625" customWidth="1"/>
    <col min="33" max="33" width="8.42578125" style="39" customWidth="1"/>
  </cols>
  <sheetData>
    <row r="1" spans="1:33" ht="20.25" x14ac:dyDescent="0.3">
      <c r="G1" s="116" t="s">
        <v>17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3"/>
    </row>
    <row r="2" spans="1:33" ht="18" customHeight="1" x14ac:dyDescent="0.3">
      <c r="G2" s="64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13"/>
    </row>
    <row r="3" spans="1:33" ht="18" customHeight="1" x14ac:dyDescent="0.2">
      <c r="A3" t="s">
        <v>13</v>
      </c>
      <c r="C3" s="201" t="s">
        <v>49</v>
      </c>
      <c r="D3" s="201"/>
      <c r="E3" s="201"/>
      <c r="F3" s="201"/>
      <c r="G3" s="201"/>
      <c r="H3" s="201"/>
      <c r="I3" s="201"/>
      <c r="K3" t="s">
        <v>15</v>
      </c>
      <c r="M3" s="202">
        <v>41489</v>
      </c>
      <c r="N3" s="203"/>
      <c r="O3" s="203"/>
      <c r="P3" s="203"/>
      <c r="Q3" s="203"/>
      <c r="R3" s="203"/>
      <c r="S3" s="203"/>
      <c r="U3" t="s">
        <v>16</v>
      </c>
      <c r="AA3" s="204" t="s">
        <v>45</v>
      </c>
      <c r="AB3" s="204"/>
      <c r="AC3" s="204"/>
      <c r="AD3" s="204"/>
      <c r="AE3" s="204"/>
      <c r="AF3" s="204"/>
    </row>
    <row r="4" spans="1:33" ht="24" customHeight="1" x14ac:dyDescent="0.2">
      <c r="A4" t="s">
        <v>14</v>
      </c>
      <c r="E4" s="204" t="s">
        <v>50</v>
      </c>
      <c r="F4" s="204"/>
      <c r="G4" s="204"/>
      <c r="H4" s="204"/>
      <c r="I4" s="204"/>
      <c r="J4" s="204"/>
      <c r="K4" s="204"/>
      <c r="L4" s="204"/>
    </row>
    <row r="5" spans="1:33" ht="14.45" customHeight="1" x14ac:dyDescent="0.2">
      <c r="E5" s="20"/>
      <c r="F5" s="20"/>
      <c r="G5" s="20"/>
      <c r="H5" s="20"/>
      <c r="I5" s="20"/>
      <c r="J5" s="20"/>
      <c r="K5" s="20"/>
      <c r="L5" s="20"/>
    </row>
    <row r="6" spans="1:33" ht="14.45" customHeight="1" thickBot="1" x14ac:dyDescent="0.25">
      <c r="AC6" s="21" t="s">
        <v>18</v>
      </c>
      <c r="AF6" t="str">
        <f>IF(P7="","",IF(Q7="",P7,P7+Q7))</f>
        <v/>
      </c>
    </row>
    <row r="7" spans="1:33" ht="14.45" customHeight="1" thickBot="1" x14ac:dyDescent="0.25">
      <c r="A7" s="66" t="s">
        <v>0</v>
      </c>
      <c r="B7" s="8">
        <v>1</v>
      </c>
      <c r="C7" s="8">
        <v>2</v>
      </c>
      <c r="D7" s="60"/>
      <c r="E7" s="113" t="s">
        <v>1</v>
      </c>
      <c r="F7" s="114"/>
      <c r="G7" s="114"/>
      <c r="H7" s="114"/>
      <c r="I7" s="114"/>
      <c r="J7" s="114"/>
      <c r="K7" s="114"/>
      <c r="L7" s="114"/>
      <c r="M7" s="115"/>
      <c r="N7" s="113" t="s">
        <v>2</v>
      </c>
      <c r="O7" s="114"/>
      <c r="P7" s="115"/>
      <c r="Q7" s="113" t="s">
        <v>1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5"/>
      <c r="AC7" s="67"/>
      <c r="AD7" s="8">
        <v>1</v>
      </c>
      <c r="AE7" s="8">
        <v>2</v>
      </c>
      <c r="AF7" s="71" t="s">
        <v>0</v>
      </c>
      <c r="AG7" s="39" t="s">
        <v>19</v>
      </c>
    </row>
    <row r="8" spans="1:33" ht="14.45" customHeight="1" x14ac:dyDescent="0.2">
      <c r="A8" s="68" t="str">
        <f>IF(B8="","",IF(B8+C8=2,"3",B8+C8))</f>
        <v>3</v>
      </c>
      <c r="B8" s="52">
        <v>1</v>
      </c>
      <c r="C8" s="52">
        <v>1</v>
      </c>
      <c r="D8" s="69" t="s">
        <v>3</v>
      </c>
      <c r="E8" s="123" t="str">
        <f>IF(C21="","",C21)</f>
        <v>5  FW Bowil</v>
      </c>
      <c r="F8" s="124"/>
      <c r="G8" s="124"/>
      <c r="H8" s="124"/>
      <c r="I8" s="124"/>
      <c r="J8" s="124"/>
      <c r="K8" s="124"/>
      <c r="L8" s="124"/>
      <c r="M8" s="125"/>
      <c r="N8" s="126">
        <v>1</v>
      </c>
      <c r="O8" s="127"/>
      <c r="P8" s="128"/>
      <c r="Q8" s="123" t="str">
        <f>IF(C22="","",C22)</f>
        <v>6  FW Zäziwil</v>
      </c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5"/>
      <c r="AC8" s="69" t="s">
        <v>4</v>
      </c>
      <c r="AD8" s="26" t="str">
        <f>IF(B8=1,"0",IF(B8="","","1"))</f>
        <v>0</v>
      </c>
      <c r="AE8" s="26" t="str">
        <f>IF(C8=1,"0",IF(C8="","","1"))</f>
        <v>0</v>
      </c>
      <c r="AF8" s="83">
        <f>IF(AD8="","",IF(AE8="",AD8,IF(AD8+AE8=2,"3",AD8+AE8)))</f>
        <v>0</v>
      </c>
    </row>
    <row r="9" spans="1:33" ht="14.45" customHeight="1" x14ac:dyDescent="0.2">
      <c r="A9" s="9" t="str">
        <f t="shared" ref="A9:A17" si="0">IF(B9="","",IF(B9+C9=2,"3",B9+C9))</f>
        <v>3</v>
      </c>
      <c r="B9" s="53">
        <v>1</v>
      </c>
      <c r="C9" s="53">
        <v>1</v>
      </c>
      <c r="D9" s="61" t="s">
        <v>5</v>
      </c>
      <c r="E9" s="197" t="str">
        <f>IF(C23="","",C23)</f>
        <v>7  Metzger - Giele Zäziwil</v>
      </c>
      <c r="F9" s="198"/>
      <c r="G9" s="198"/>
      <c r="H9" s="198"/>
      <c r="I9" s="198"/>
      <c r="J9" s="198"/>
      <c r="K9" s="198"/>
      <c r="L9" s="198"/>
      <c r="M9" s="199"/>
      <c r="N9" s="176">
        <v>2</v>
      </c>
      <c r="O9" s="200"/>
      <c r="P9" s="177"/>
      <c r="Q9" s="197" t="str">
        <f>IF(C24="","",C24)</f>
        <v>8  G. Wisler Elektro AG</v>
      </c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9"/>
      <c r="AC9" s="61" t="s">
        <v>6</v>
      </c>
      <c r="AD9" s="10" t="str">
        <f t="shared" ref="AD9:AE17" si="1">IF(B9=1,"0",IF(B9="","","1"))</f>
        <v>0</v>
      </c>
      <c r="AE9" s="10" t="str">
        <f t="shared" si="1"/>
        <v>0</v>
      </c>
      <c r="AF9" s="12">
        <f t="shared" ref="AF9:AF17" si="2">IF(AD9="","",IF(AE9="",AD9,IF(AD9+AE9=2,"3",AD9+AE9)))</f>
        <v>0</v>
      </c>
    </row>
    <row r="10" spans="1:33" ht="14.45" customHeight="1" x14ac:dyDescent="0.2">
      <c r="A10" s="68" t="str">
        <f t="shared" si="0"/>
        <v>3</v>
      </c>
      <c r="B10" s="54">
        <v>1</v>
      </c>
      <c r="C10" s="54">
        <v>1</v>
      </c>
      <c r="D10" s="70" t="s">
        <v>7</v>
      </c>
      <c r="E10" s="205" t="str">
        <f>IF(C25="","",C25)</f>
        <v>9  Houzwürm</v>
      </c>
      <c r="F10" s="206"/>
      <c r="G10" s="206"/>
      <c r="H10" s="206"/>
      <c r="I10" s="206"/>
      <c r="J10" s="206"/>
      <c r="K10" s="206"/>
      <c r="L10" s="206"/>
      <c r="M10" s="207"/>
      <c r="N10" s="167">
        <v>3</v>
      </c>
      <c r="O10" s="208"/>
      <c r="P10" s="168"/>
      <c r="Q10" s="205" t="str">
        <f>IF(C21="","",C21)</f>
        <v>5  FW Bowil</v>
      </c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70" t="s">
        <v>3</v>
      </c>
      <c r="AD10" s="26" t="str">
        <f t="shared" si="1"/>
        <v>0</v>
      </c>
      <c r="AE10" s="26" t="str">
        <f t="shared" si="1"/>
        <v>0</v>
      </c>
      <c r="AF10" s="83">
        <f t="shared" si="2"/>
        <v>0</v>
      </c>
    </row>
    <row r="11" spans="1:33" ht="14.45" customHeight="1" x14ac:dyDescent="0.2">
      <c r="A11" s="9" t="str">
        <f t="shared" si="0"/>
        <v>3</v>
      </c>
      <c r="B11" s="53">
        <v>1</v>
      </c>
      <c r="C11" s="53">
        <v>1</v>
      </c>
      <c r="D11" s="61" t="s">
        <v>4</v>
      </c>
      <c r="E11" s="197" t="str">
        <f>IF(C22="","",C22)</f>
        <v>6  FW Zäziwil</v>
      </c>
      <c r="F11" s="198"/>
      <c r="G11" s="198"/>
      <c r="H11" s="198"/>
      <c r="I11" s="198"/>
      <c r="J11" s="198"/>
      <c r="K11" s="198"/>
      <c r="L11" s="198"/>
      <c r="M11" s="199"/>
      <c r="N11" s="176">
        <v>4</v>
      </c>
      <c r="O11" s="200"/>
      <c r="P11" s="177"/>
      <c r="Q11" s="197" t="str">
        <f>IF(C23="","",C23)</f>
        <v>7  Metzger - Giele Zäziwil</v>
      </c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9"/>
      <c r="AC11" s="61" t="s">
        <v>5</v>
      </c>
      <c r="AD11" s="10" t="str">
        <f t="shared" si="1"/>
        <v>0</v>
      </c>
      <c r="AE11" s="10" t="str">
        <f t="shared" si="1"/>
        <v>0</v>
      </c>
      <c r="AF11" s="12">
        <f t="shared" si="2"/>
        <v>0</v>
      </c>
    </row>
    <row r="12" spans="1:33" ht="14.45" customHeight="1" x14ac:dyDescent="0.2">
      <c r="A12" s="68">
        <f t="shared" si="0"/>
        <v>0</v>
      </c>
      <c r="B12" s="54">
        <v>0</v>
      </c>
      <c r="C12" s="54">
        <v>0</v>
      </c>
      <c r="D12" s="70" t="s">
        <v>6</v>
      </c>
      <c r="E12" s="205" t="str">
        <f>IF(C24="","",C24)</f>
        <v>8  G. Wisler Elektro AG</v>
      </c>
      <c r="F12" s="206"/>
      <c r="G12" s="206"/>
      <c r="H12" s="206"/>
      <c r="I12" s="206"/>
      <c r="J12" s="206"/>
      <c r="K12" s="206"/>
      <c r="L12" s="206"/>
      <c r="M12" s="207"/>
      <c r="N12" s="167">
        <v>5</v>
      </c>
      <c r="O12" s="208"/>
      <c r="P12" s="168"/>
      <c r="Q12" s="205" t="str">
        <f>IF(C25="","",C25)</f>
        <v>9  Houzwürm</v>
      </c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7"/>
      <c r="AC12" s="70" t="s">
        <v>7</v>
      </c>
      <c r="AD12" s="26" t="str">
        <f t="shared" si="1"/>
        <v>1</v>
      </c>
      <c r="AE12" s="26" t="str">
        <f t="shared" si="1"/>
        <v>1</v>
      </c>
      <c r="AF12" s="83" t="str">
        <f t="shared" si="2"/>
        <v>3</v>
      </c>
    </row>
    <row r="13" spans="1:33" ht="14.45" customHeight="1" x14ac:dyDescent="0.2">
      <c r="A13" s="9" t="str">
        <f t="shared" si="0"/>
        <v>3</v>
      </c>
      <c r="B13" s="53">
        <v>1</v>
      </c>
      <c r="C13" s="53">
        <v>1</v>
      </c>
      <c r="D13" s="61" t="s">
        <v>3</v>
      </c>
      <c r="E13" s="197" t="str">
        <f>IF(C21="","",C21)</f>
        <v>5  FW Bowil</v>
      </c>
      <c r="F13" s="198"/>
      <c r="G13" s="198"/>
      <c r="H13" s="198"/>
      <c r="I13" s="198"/>
      <c r="J13" s="198"/>
      <c r="K13" s="198"/>
      <c r="L13" s="198"/>
      <c r="M13" s="199"/>
      <c r="N13" s="176">
        <v>6</v>
      </c>
      <c r="O13" s="200"/>
      <c r="P13" s="177"/>
      <c r="Q13" s="197" t="str">
        <f>IF(C23="","",C23)</f>
        <v>7  Metzger - Giele Zäziwil</v>
      </c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9"/>
      <c r="AC13" s="61" t="s">
        <v>5</v>
      </c>
      <c r="AD13" s="10" t="str">
        <f t="shared" si="1"/>
        <v>0</v>
      </c>
      <c r="AE13" s="10" t="str">
        <f t="shared" si="1"/>
        <v>0</v>
      </c>
      <c r="AF13" s="12">
        <f t="shared" si="2"/>
        <v>0</v>
      </c>
    </row>
    <row r="14" spans="1:33" ht="14.45" customHeight="1" x14ac:dyDescent="0.2">
      <c r="A14" s="68" t="str">
        <f t="shared" si="0"/>
        <v/>
      </c>
      <c r="B14" s="54"/>
      <c r="C14" s="54"/>
      <c r="D14" s="70" t="s">
        <v>7</v>
      </c>
      <c r="E14" s="205" t="str">
        <f>IF(C25="","",C25)</f>
        <v>9  Houzwürm</v>
      </c>
      <c r="F14" s="206"/>
      <c r="G14" s="206"/>
      <c r="H14" s="206"/>
      <c r="I14" s="206"/>
      <c r="J14" s="206"/>
      <c r="K14" s="206"/>
      <c r="L14" s="206"/>
      <c r="M14" s="207"/>
      <c r="N14" s="167">
        <v>7</v>
      </c>
      <c r="O14" s="208"/>
      <c r="P14" s="168"/>
      <c r="Q14" s="205" t="str">
        <f>IF(C22="","",C22)</f>
        <v>6  FW Zäziwil</v>
      </c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7"/>
      <c r="AC14" s="70" t="s">
        <v>4</v>
      </c>
      <c r="AD14" s="26" t="str">
        <f t="shared" si="1"/>
        <v/>
      </c>
      <c r="AE14" s="26" t="str">
        <f t="shared" si="1"/>
        <v/>
      </c>
      <c r="AF14" s="83" t="str">
        <f t="shared" si="2"/>
        <v/>
      </c>
    </row>
    <row r="15" spans="1:33" ht="14.45" customHeight="1" x14ac:dyDescent="0.2">
      <c r="A15" s="9" t="str">
        <f t="shared" si="0"/>
        <v/>
      </c>
      <c r="B15" s="53"/>
      <c r="C15" s="53"/>
      <c r="D15" s="61" t="s">
        <v>6</v>
      </c>
      <c r="E15" s="197" t="str">
        <f>IF(C24="","",C24)</f>
        <v>8  G. Wisler Elektro AG</v>
      </c>
      <c r="F15" s="198"/>
      <c r="G15" s="198"/>
      <c r="H15" s="198"/>
      <c r="I15" s="198"/>
      <c r="J15" s="198"/>
      <c r="K15" s="198"/>
      <c r="L15" s="198"/>
      <c r="M15" s="199"/>
      <c r="N15" s="176">
        <v>8</v>
      </c>
      <c r="O15" s="200"/>
      <c r="P15" s="177"/>
      <c r="Q15" s="197" t="str">
        <f>IF(C21="","",C21)</f>
        <v>5  FW Bowil</v>
      </c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9"/>
      <c r="AC15" s="61" t="s">
        <v>3</v>
      </c>
      <c r="AD15" s="10" t="str">
        <f t="shared" si="1"/>
        <v/>
      </c>
      <c r="AE15" s="10" t="str">
        <f t="shared" si="1"/>
        <v/>
      </c>
      <c r="AF15" s="12" t="str">
        <f t="shared" si="2"/>
        <v/>
      </c>
    </row>
    <row r="16" spans="1:33" ht="14.45" customHeight="1" x14ac:dyDescent="0.2">
      <c r="A16" s="68" t="str">
        <f t="shared" si="0"/>
        <v/>
      </c>
      <c r="B16" s="54"/>
      <c r="C16" s="54"/>
      <c r="D16" s="70" t="s">
        <v>5</v>
      </c>
      <c r="E16" s="205"/>
      <c r="F16" s="206"/>
      <c r="G16" s="206"/>
      <c r="H16" s="206"/>
      <c r="I16" s="206"/>
      <c r="J16" s="206"/>
      <c r="K16" s="206"/>
      <c r="L16" s="206"/>
      <c r="M16" s="207"/>
      <c r="N16" s="167">
        <v>9</v>
      </c>
      <c r="O16" s="208"/>
      <c r="P16" s="168"/>
      <c r="Q16" s="205" t="str">
        <f>IF(C25="","",C25)</f>
        <v>9  Houzwürm</v>
      </c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7"/>
      <c r="AC16" s="70" t="s">
        <v>7</v>
      </c>
      <c r="AD16" s="26" t="str">
        <f t="shared" si="1"/>
        <v/>
      </c>
      <c r="AE16" s="26" t="str">
        <f t="shared" si="1"/>
        <v/>
      </c>
      <c r="AF16" s="83" t="str">
        <f t="shared" si="2"/>
        <v/>
      </c>
    </row>
    <row r="17" spans="1:32" ht="14.45" customHeight="1" thickBot="1" x14ac:dyDescent="0.25">
      <c r="A17" s="22" t="str">
        <f t="shared" si="0"/>
        <v/>
      </c>
      <c r="B17" s="55"/>
      <c r="C17" s="55"/>
      <c r="D17" s="81" t="s">
        <v>4</v>
      </c>
      <c r="E17" s="129" t="str">
        <f>IF(C22="","",C22)</f>
        <v>6  FW Zäziwil</v>
      </c>
      <c r="F17" s="130"/>
      <c r="G17" s="130"/>
      <c r="H17" s="130"/>
      <c r="I17" s="130"/>
      <c r="J17" s="130"/>
      <c r="K17" s="130"/>
      <c r="L17" s="130"/>
      <c r="M17" s="131"/>
      <c r="N17" s="132">
        <v>10</v>
      </c>
      <c r="O17" s="133"/>
      <c r="P17" s="134"/>
      <c r="Q17" s="129" t="str">
        <f>IF(C24="","",C24)</f>
        <v>8  G. Wisler Elektro AG</v>
      </c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81" t="s">
        <v>6</v>
      </c>
      <c r="AD17" s="23" t="str">
        <f t="shared" si="1"/>
        <v/>
      </c>
      <c r="AE17" s="23" t="str">
        <f t="shared" si="1"/>
        <v/>
      </c>
      <c r="AF17" s="24" t="str">
        <f t="shared" si="2"/>
        <v/>
      </c>
    </row>
    <row r="18" spans="1:32" ht="14.45" customHeight="1" x14ac:dyDescent="0.2">
      <c r="A18" s="17"/>
      <c r="B18" s="18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18"/>
      <c r="O18" s="18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7"/>
      <c r="AD18" s="18"/>
      <c r="AE18" s="18"/>
      <c r="AF18" s="17"/>
    </row>
    <row r="19" spans="1:32" ht="14.45" customHeight="1" thickBot="1" x14ac:dyDescent="0.25"/>
    <row r="20" spans="1:32" ht="14.45" customHeight="1" thickBot="1" x14ac:dyDescent="0.25">
      <c r="A20" s="154"/>
      <c r="B20" s="143"/>
      <c r="C20" s="113" t="s">
        <v>1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6"/>
      <c r="N20" s="156"/>
      <c r="O20" s="156"/>
      <c r="P20" s="156"/>
      <c r="Q20" s="156"/>
      <c r="R20" s="157"/>
      <c r="S20" s="113" t="s">
        <v>3</v>
      </c>
      <c r="T20" s="158"/>
      <c r="U20" s="113" t="s">
        <v>4</v>
      </c>
      <c r="V20" s="115"/>
      <c r="W20" s="113" t="s">
        <v>5</v>
      </c>
      <c r="X20" s="158"/>
      <c r="Y20" s="113" t="s">
        <v>6</v>
      </c>
      <c r="Z20" s="115"/>
      <c r="AA20" s="113" t="s">
        <v>7</v>
      </c>
      <c r="AB20" s="158"/>
      <c r="AC20" s="143" t="s">
        <v>9</v>
      </c>
      <c r="AD20" s="143"/>
      <c r="AE20" s="143" t="s">
        <v>8</v>
      </c>
      <c r="AF20" s="144"/>
    </row>
    <row r="21" spans="1:32" ht="14.45" customHeight="1" x14ac:dyDescent="0.2">
      <c r="A21" s="145" t="s">
        <v>3</v>
      </c>
      <c r="B21" s="146"/>
      <c r="C21" s="209" t="s">
        <v>58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1"/>
      <c r="S21" s="212"/>
      <c r="T21" s="213"/>
      <c r="U21" s="126" t="str">
        <f>A8</f>
        <v>3</v>
      </c>
      <c r="V21" s="128"/>
      <c r="W21" s="126" t="str">
        <f>A13</f>
        <v>3</v>
      </c>
      <c r="X21" s="128"/>
      <c r="Y21" s="126" t="str">
        <f>AF15</f>
        <v/>
      </c>
      <c r="Z21" s="128"/>
      <c r="AA21" s="126">
        <f>AF10</f>
        <v>0</v>
      </c>
      <c r="AB21" s="128"/>
      <c r="AC21" s="146">
        <f>IF(A8="","",(IF(S21&lt;&gt;"",S21,0))+(IF(U21&lt;&gt;"",U21,0))+(IF(W21&lt;&gt;"",W21,0))+(IF(Y21&lt;&gt;"",Y21,0))+(IF(AA21&lt;&gt;"",AA21,0)))</f>
        <v>6</v>
      </c>
      <c r="AD21" s="146"/>
      <c r="AE21" s="214"/>
      <c r="AF21" s="215"/>
    </row>
    <row r="22" spans="1:32" ht="14.45" customHeight="1" x14ac:dyDescent="0.2">
      <c r="A22" s="172" t="s">
        <v>4</v>
      </c>
      <c r="B22" s="160"/>
      <c r="C22" s="216" t="s">
        <v>59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8"/>
      <c r="S22" s="176">
        <f>AF8</f>
        <v>0</v>
      </c>
      <c r="T22" s="177"/>
      <c r="U22" s="219"/>
      <c r="V22" s="220"/>
      <c r="W22" s="176" t="str">
        <f>A11</f>
        <v>3</v>
      </c>
      <c r="X22" s="177"/>
      <c r="Y22" s="176" t="str">
        <f>A17</f>
        <v/>
      </c>
      <c r="Z22" s="177"/>
      <c r="AA22" s="176" t="str">
        <f>AF14</f>
        <v/>
      </c>
      <c r="AB22" s="177"/>
      <c r="AC22" s="159">
        <f>IF(AF8="","",(IF(S22&lt;&gt;"",S22,0))+(IF(U22&lt;&gt;"",U22,0))+(IF(W22&lt;&gt;"",W22,0))+(IF(Y22&lt;&gt;"",Y22,0))+(IF(AA22&lt;&gt;"",AA22,0)))</f>
        <v>3</v>
      </c>
      <c r="AD22" s="159"/>
      <c r="AE22" s="221"/>
      <c r="AF22" s="222"/>
    </row>
    <row r="23" spans="1:32" ht="14.45" customHeight="1" x14ac:dyDescent="0.2">
      <c r="A23" s="162" t="s">
        <v>5</v>
      </c>
      <c r="B23" s="163"/>
      <c r="C23" s="223" t="s">
        <v>60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5"/>
      <c r="S23" s="167">
        <f>AF13</f>
        <v>0</v>
      </c>
      <c r="T23" s="168"/>
      <c r="U23" s="167">
        <f>AF11</f>
        <v>0</v>
      </c>
      <c r="V23" s="168"/>
      <c r="W23" s="226"/>
      <c r="X23" s="227"/>
      <c r="Y23" s="167" t="str">
        <f>A9</f>
        <v>3</v>
      </c>
      <c r="Z23" s="168"/>
      <c r="AA23" s="167" t="str">
        <f>A16</f>
        <v/>
      </c>
      <c r="AB23" s="168"/>
      <c r="AC23" s="146">
        <f>IF(A9="","",(IF(S23&lt;&gt;"",S23,0))+(IF(U23&lt;&gt;"",U23,0))+(IF(W23&lt;&gt;"",W23,0))+(IF(Y23&lt;&gt;"",Y23,0))+(IF(AA23&lt;&gt;"",AA23,0)))</f>
        <v>3</v>
      </c>
      <c r="AD23" s="146"/>
      <c r="AE23" s="228"/>
      <c r="AF23" s="229"/>
    </row>
    <row r="24" spans="1:32" ht="14.45" customHeight="1" x14ac:dyDescent="0.2">
      <c r="A24" s="172" t="s">
        <v>6</v>
      </c>
      <c r="B24" s="160"/>
      <c r="C24" s="216" t="s">
        <v>61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8"/>
      <c r="S24" s="176" t="str">
        <f>A15</f>
        <v/>
      </c>
      <c r="T24" s="177"/>
      <c r="U24" s="176" t="str">
        <f>AF17</f>
        <v/>
      </c>
      <c r="V24" s="177"/>
      <c r="W24" s="176">
        <f>AF9</f>
        <v>0</v>
      </c>
      <c r="X24" s="177"/>
      <c r="Y24" s="219"/>
      <c r="Z24" s="220"/>
      <c r="AA24" s="176">
        <f>A12</f>
        <v>0</v>
      </c>
      <c r="AB24" s="177"/>
      <c r="AC24" s="159">
        <f>IF(AF9="","",(IF(S24&lt;&gt;"",S24,0))+(IF(U24&lt;&gt;"",U24,0))+(IF(W24&lt;&gt;"",W24,0))+(IF(Y24&lt;&gt;"",Y24,0))+(IF(AA24&lt;&gt;"",AA24,0)))</f>
        <v>0</v>
      </c>
      <c r="AD24" s="159"/>
      <c r="AE24" s="221"/>
      <c r="AF24" s="222"/>
    </row>
    <row r="25" spans="1:32" ht="14.45" customHeight="1" thickBot="1" x14ac:dyDescent="0.25">
      <c r="A25" s="230" t="s">
        <v>7</v>
      </c>
      <c r="B25" s="231"/>
      <c r="C25" s="232" t="s">
        <v>62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4"/>
      <c r="S25" s="235" t="str">
        <f>A10</f>
        <v>3</v>
      </c>
      <c r="T25" s="236"/>
      <c r="U25" s="235" t="str">
        <f>A14</f>
        <v/>
      </c>
      <c r="V25" s="236"/>
      <c r="W25" s="235" t="str">
        <f>AF16</f>
        <v/>
      </c>
      <c r="X25" s="236"/>
      <c r="Y25" s="235" t="str">
        <f>AF12</f>
        <v>3</v>
      </c>
      <c r="Z25" s="236"/>
      <c r="AA25" s="237"/>
      <c r="AB25" s="238"/>
      <c r="AC25" s="231">
        <f>IF(A10="","",(IF(S25&lt;&gt;"",S25,0))+(IF(U25&lt;&gt;"",U25,0))+(IF(W25&lt;&gt;"",W25,0))+(IF(Y25&lt;&gt;"",Y25,0))+(IF(AA25&lt;&gt;"",AA25,0)))</f>
        <v>6</v>
      </c>
      <c r="AD25" s="231"/>
      <c r="AE25" s="239"/>
      <c r="AF25" s="240"/>
    </row>
    <row r="26" spans="1:32" ht="14.45" customHeight="1" x14ac:dyDescent="0.2">
      <c r="A26" s="17"/>
      <c r="B26" s="1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7"/>
      <c r="AD26" s="17"/>
      <c r="AE26" s="17"/>
      <c r="AF26" s="17"/>
    </row>
    <row r="27" spans="1:32" ht="14.45" customHeight="1" x14ac:dyDescent="0.2">
      <c r="A27" s="17"/>
      <c r="B27" s="1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7"/>
      <c r="AD27" s="17"/>
      <c r="AE27" s="17"/>
      <c r="AF27" s="17"/>
    </row>
    <row r="28" spans="1:32" ht="14.45" customHeight="1" thickBot="1" x14ac:dyDescent="0.25">
      <c r="A28" s="4" t="s">
        <v>10</v>
      </c>
      <c r="E28" s="2"/>
    </row>
    <row r="29" spans="1:32" ht="14.45" customHeight="1" x14ac:dyDescent="0.2">
      <c r="A29" s="40" t="str">
        <f>IF(B29="","",IF(C29="",B29,IF(B29+C29=2,3,IF(D29="",B29+C29,B29+C29+D29))))</f>
        <v/>
      </c>
      <c r="B29" s="56"/>
      <c r="C29" s="56"/>
      <c r="D29" s="56"/>
      <c r="E29" s="37" t="str">
        <f>IF(AE21="","",IF(AE21=1,A21,IF(AE22=1,A22,IF(AE23=1,A23,IF(AE24=1,A24,IF(AE25=1,A25))))))</f>
        <v/>
      </c>
      <c r="F29" s="241" t="str">
        <f>IF(AE21="","",IF(AE21=1,C21,IF(AE22=1,C22,IF(AE23=1,C23,IF(AE24=1,C24,IF(AE25=1,C25))))))</f>
        <v/>
      </c>
      <c r="G29" s="242"/>
      <c r="H29" s="242"/>
      <c r="I29" s="242"/>
      <c r="J29" s="242"/>
      <c r="K29" s="242"/>
      <c r="L29" s="242"/>
      <c r="M29" s="243"/>
      <c r="N29" s="244">
        <v>11</v>
      </c>
      <c r="O29" s="245"/>
      <c r="P29" s="152"/>
      <c r="Q29" s="241" t="str">
        <f>IF(AE21="","",IF(AE21=4,C21,IF(AE22=4,C22,IF(AE23=4,C23,IF(AE24=4,C24,IF(AE25=4,C25))))))</f>
        <v/>
      </c>
      <c r="R29" s="242"/>
      <c r="S29" s="242"/>
      <c r="T29" s="242"/>
      <c r="U29" s="242"/>
      <c r="V29" s="242"/>
      <c r="W29" s="242"/>
      <c r="X29" s="242"/>
      <c r="Y29" s="242"/>
      <c r="Z29" s="242"/>
      <c r="AA29" s="243"/>
      <c r="AB29" s="37" t="str">
        <f>IF(AE21="","",IF(AE21=4,A21,IF(AE22=4,A22,IF(AE23=4,A23,IF(AE24=4,A24,IF(AE25=4,A25))))))</f>
        <v/>
      </c>
      <c r="AC29" s="42" t="str">
        <f t="shared" ref="AC29:AE30" si="3">IF(B29=1,"0",IF(B29="","","1"))</f>
        <v/>
      </c>
      <c r="AD29" s="42" t="str">
        <f t="shared" si="3"/>
        <v/>
      </c>
      <c r="AE29" s="42" t="str">
        <f t="shared" si="3"/>
        <v/>
      </c>
      <c r="AF29" s="43" t="str">
        <f>IF(AC29="","",IF(AD29="",AC29,IF(AC29+AD29=2,3,IF(AE29="",AC29+AD29,AC29+AD29+AE29))))</f>
        <v/>
      </c>
    </row>
    <row r="30" spans="1:32" ht="14.45" customHeight="1" thickBot="1" x14ac:dyDescent="0.25">
      <c r="A30" s="62" t="str">
        <f>IF(B30="","",IF(C30="",B30,IF(B30+C30=2,3,IF(D30="",B30+C30,B30+C30+D30))))</f>
        <v/>
      </c>
      <c r="B30" s="57"/>
      <c r="C30" s="57"/>
      <c r="D30" s="57"/>
      <c r="E30" s="63" t="str">
        <f>IF(AE21="","",IF(AE21=2,A21,IF(AE22=2,A22,IF(AE23=2,A23,IF(AE24=2,A24,IF(AE25=2,A25))))))</f>
        <v/>
      </c>
      <c r="F30" s="246" t="str">
        <f>IF(AE21="","",IF(AE21=2,C21,IF(AE22=2,C22,IF(AE23=2,C23,IF(AE24=2,C24,IF(AE25=2,C25))))))</f>
        <v/>
      </c>
      <c r="G30" s="247"/>
      <c r="H30" s="247"/>
      <c r="I30" s="247"/>
      <c r="J30" s="247"/>
      <c r="K30" s="247"/>
      <c r="L30" s="247"/>
      <c r="M30" s="248"/>
      <c r="N30" s="235">
        <v>12</v>
      </c>
      <c r="O30" s="249"/>
      <c r="P30" s="236"/>
      <c r="Q30" s="246" t="str">
        <f>IF(AE21="","",IF(AE21=3,C21,IF(AE22=3,C22,IF(AE23=3,C23,IF(AE24=3,C24,IF(AE25=3,C25))))))</f>
        <v/>
      </c>
      <c r="R30" s="247"/>
      <c r="S30" s="247"/>
      <c r="T30" s="247"/>
      <c r="U30" s="247"/>
      <c r="V30" s="247"/>
      <c r="W30" s="247"/>
      <c r="X30" s="247"/>
      <c r="Y30" s="247"/>
      <c r="Z30" s="247"/>
      <c r="AA30" s="248"/>
      <c r="AB30" s="63" t="str">
        <f>IF(AE21="","",IF(AE21=3,A21,IF(AE22=3,A22,IF(AE23=3,A23,IF(AE24=3,A24,IF(AE25=3,A25))))))</f>
        <v/>
      </c>
      <c r="AC30" s="33" t="str">
        <f t="shared" si="3"/>
        <v/>
      </c>
      <c r="AD30" s="33" t="str">
        <f t="shared" si="3"/>
        <v/>
      </c>
      <c r="AE30" s="33" t="str">
        <f t="shared" si="3"/>
        <v/>
      </c>
      <c r="AF30" s="32" t="str">
        <f>IF(AC30="","",IF(AD30="",AC30,IF(AC30+AD30=2,3,IF(AE30="",AC30+AD30,AC30+AD30+AE30))))</f>
        <v/>
      </c>
    </row>
    <row r="31" spans="1:32" ht="14.45" customHeight="1" x14ac:dyDescent="0.2">
      <c r="A31" s="17"/>
      <c r="B31" s="18"/>
      <c r="C31" s="18"/>
      <c r="D31" s="18"/>
      <c r="E31" s="20"/>
      <c r="F31" s="19"/>
      <c r="G31" s="19"/>
      <c r="H31" s="19"/>
      <c r="I31" s="19"/>
      <c r="J31" s="19"/>
      <c r="K31" s="19"/>
      <c r="L31" s="19"/>
      <c r="M31" s="19"/>
      <c r="N31" s="18"/>
      <c r="O31" s="18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/>
      <c r="AC31" s="18"/>
      <c r="AD31" s="18"/>
      <c r="AE31" s="18"/>
      <c r="AF31" s="17"/>
    </row>
    <row r="32" spans="1:32" ht="14.45" customHeight="1" thickBot="1" x14ac:dyDescent="0.25">
      <c r="A32" s="3" t="s">
        <v>11</v>
      </c>
    </row>
    <row r="33" spans="1:32" ht="14.45" customHeight="1" thickBot="1" x14ac:dyDescent="0.25">
      <c r="A33" s="41" t="str">
        <f>IF(B33="","",IF(C33="",B33,IF(B33+C33=2,3,IF(D33="",B33+C33,B33+C33+D33))))</f>
        <v/>
      </c>
      <c r="B33" s="58"/>
      <c r="C33" s="58"/>
      <c r="D33" s="58"/>
      <c r="E33" s="67" t="str">
        <f>IF(A29="","",IF(A29&gt;1,AB29,E29))</f>
        <v/>
      </c>
      <c r="F33" s="195" t="str">
        <f>IF(A29="","",IF(A29&gt;1,Q29,F29))</f>
        <v/>
      </c>
      <c r="G33" s="156"/>
      <c r="H33" s="156"/>
      <c r="I33" s="156"/>
      <c r="J33" s="156"/>
      <c r="K33" s="156"/>
      <c r="L33" s="156"/>
      <c r="M33" s="157"/>
      <c r="N33" s="196">
        <v>13</v>
      </c>
      <c r="O33" s="155"/>
      <c r="P33" s="158"/>
      <c r="Q33" s="195" t="str">
        <f>IF(A30="","",IF(A30&gt;1,Q30,F30))</f>
        <v/>
      </c>
      <c r="R33" s="156"/>
      <c r="S33" s="156"/>
      <c r="T33" s="156"/>
      <c r="U33" s="156"/>
      <c r="V33" s="156"/>
      <c r="W33" s="156"/>
      <c r="X33" s="156"/>
      <c r="Y33" s="156"/>
      <c r="Z33" s="156"/>
      <c r="AA33" s="157"/>
      <c r="AB33" s="67" t="str">
        <f>IF(A30="","",IF(A30&gt;1,AB30,E30))</f>
        <v/>
      </c>
      <c r="AC33" s="44" t="str">
        <f>IF(B33=1,"0",IF(B33="","","1"))</f>
        <v/>
      </c>
      <c r="AD33" s="44" t="str">
        <f>IF(C33=1,"0",IF(C33="","","1"))</f>
        <v/>
      </c>
      <c r="AE33" s="44" t="str">
        <f>IF(D33=1,"0",IF(D33="","","1"))</f>
        <v/>
      </c>
      <c r="AF33" s="45" t="str">
        <f>IF(AC33="","",IF(AD33="",AC33,IF(AC33+AD33=2,3,IF(AE33="",AC33+AD33,AC33+AD33+AE33))))</f>
        <v/>
      </c>
    </row>
    <row r="34" spans="1:32" ht="14.45" customHeight="1" x14ac:dyDescent="0.2">
      <c r="A34" s="17"/>
      <c r="B34" s="18"/>
      <c r="C34" s="18"/>
      <c r="D34" s="18"/>
      <c r="E34" s="20"/>
      <c r="F34" s="19"/>
      <c r="G34" s="19"/>
      <c r="H34" s="19"/>
      <c r="I34" s="19"/>
      <c r="J34" s="19"/>
      <c r="K34" s="19"/>
      <c r="L34" s="19"/>
      <c r="M34" s="19"/>
      <c r="N34" s="18"/>
      <c r="O34" s="18"/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0"/>
      <c r="AC34" s="18"/>
      <c r="AD34" s="18"/>
      <c r="AE34" s="18"/>
      <c r="AF34" s="17"/>
    </row>
    <row r="35" spans="1:32" ht="14.45" customHeight="1" thickBot="1" x14ac:dyDescent="0.25">
      <c r="A35" s="3" t="s">
        <v>12</v>
      </c>
    </row>
    <row r="36" spans="1:32" ht="14.45" customHeight="1" thickBot="1" x14ac:dyDescent="0.25">
      <c r="A36" s="34" t="str">
        <f>IF(B36="","",IF(C36="",B36,IF(B36+C36=2,3,IF(D36="",B36+C36,B36+C36+D36))))</f>
        <v/>
      </c>
      <c r="B36" s="59"/>
      <c r="C36" s="59"/>
      <c r="D36" s="59"/>
      <c r="E36" s="38" t="str">
        <f>IF(A29="","",IF(A29&gt;1,E29,AB29))</f>
        <v/>
      </c>
      <c r="F36" s="189" t="str">
        <f>IF(A29="","",IF(A29&gt;1,F29,Q29))</f>
        <v/>
      </c>
      <c r="G36" s="190"/>
      <c r="H36" s="190"/>
      <c r="I36" s="190"/>
      <c r="J36" s="190"/>
      <c r="K36" s="190"/>
      <c r="L36" s="190"/>
      <c r="M36" s="191"/>
      <c r="N36" s="192">
        <v>14</v>
      </c>
      <c r="O36" s="193"/>
      <c r="P36" s="194"/>
      <c r="Q36" s="189" t="str">
        <f>IF(A30="","",IF(A30&gt;1,F30,Q30))</f>
        <v/>
      </c>
      <c r="R36" s="190"/>
      <c r="S36" s="190"/>
      <c r="T36" s="190"/>
      <c r="U36" s="190"/>
      <c r="V36" s="190"/>
      <c r="W36" s="190"/>
      <c r="X36" s="190"/>
      <c r="Y36" s="190"/>
      <c r="Z36" s="190"/>
      <c r="AA36" s="191"/>
      <c r="AB36" s="38" t="str">
        <f>IF(A30="","",IF(A30&gt;1,E30,AB30))</f>
        <v/>
      </c>
      <c r="AC36" s="35" t="str">
        <f>IF(B36=1,"0",IF(B36="","","1"))</f>
        <v/>
      </c>
      <c r="AD36" s="35" t="str">
        <f>IF(C36=1,"0",IF(C36="","","1"))</f>
        <v/>
      </c>
      <c r="AE36" s="35" t="str">
        <f>IF(D36=1,"0",IF(D36="","","1"))</f>
        <v/>
      </c>
      <c r="AF36" s="36" t="str">
        <f>IF(AC36="","",IF(AD36="",AC36,IF(AC36+AD36=2,3,IF(AE36="",AC36+AD36,AC36+AD36+AE36))))</f>
        <v/>
      </c>
    </row>
    <row r="37" spans="1:32" ht="14.1" customHeight="1" x14ac:dyDescent="0.2"/>
    <row r="38" spans="1:32" ht="14.1" customHeight="1" x14ac:dyDescent="0.2"/>
    <row r="39" spans="1:32" ht="14.1" customHeight="1" x14ac:dyDescent="0.2"/>
  </sheetData>
  <mergeCells count="104">
    <mergeCell ref="F33:M33"/>
    <mergeCell ref="N33:P33"/>
    <mergeCell ref="Q33:AA33"/>
    <mergeCell ref="F36:M36"/>
    <mergeCell ref="N36:P36"/>
    <mergeCell ref="Q36:AA36"/>
    <mergeCell ref="AC25:AD25"/>
    <mergeCell ref="AE25:AF25"/>
    <mergeCell ref="F29:M29"/>
    <mergeCell ref="N29:P29"/>
    <mergeCell ref="Q29:AA29"/>
    <mergeCell ref="F30:M30"/>
    <mergeCell ref="N30:P30"/>
    <mergeCell ref="Q30:AA30"/>
    <mergeCell ref="AA24:AB24"/>
    <mergeCell ref="AC24:AD24"/>
    <mergeCell ref="AE24:AF24"/>
    <mergeCell ref="A25:B25"/>
    <mergeCell ref="C25:R25"/>
    <mergeCell ref="S25:T25"/>
    <mergeCell ref="U25:V25"/>
    <mergeCell ref="W25:X25"/>
    <mergeCell ref="Y25:Z25"/>
    <mergeCell ref="AA25:AB25"/>
    <mergeCell ref="A24:B24"/>
    <mergeCell ref="C24:R24"/>
    <mergeCell ref="S24:T24"/>
    <mergeCell ref="U24:V24"/>
    <mergeCell ref="W24:X24"/>
    <mergeCell ref="Y24:Z24"/>
    <mergeCell ref="A23:B23"/>
    <mergeCell ref="C23:R23"/>
    <mergeCell ref="S23:T23"/>
    <mergeCell ref="U23:V23"/>
    <mergeCell ref="W23:X23"/>
    <mergeCell ref="Y23:Z23"/>
    <mergeCell ref="AA23:AB23"/>
    <mergeCell ref="AC23:AD23"/>
    <mergeCell ref="AE23:AF23"/>
    <mergeCell ref="A22:B22"/>
    <mergeCell ref="C22:R22"/>
    <mergeCell ref="S22:T22"/>
    <mergeCell ref="U22:V22"/>
    <mergeCell ref="W22:X22"/>
    <mergeCell ref="Y22:Z22"/>
    <mergeCell ref="AA22:AB22"/>
    <mergeCell ref="AC22:AD22"/>
    <mergeCell ref="AE22:AF22"/>
    <mergeCell ref="AA20:AB20"/>
    <mergeCell ref="AC20:AD20"/>
    <mergeCell ref="AE20:AF20"/>
    <mergeCell ref="A21:B21"/>
    <mergeCell ref="C21:R21"/>
    <mergeCell ref="S21:T21"/>
    <mergeCell ref="U21:V21"/>
    <mergeCell ref="W21:X21"/>
    <mergeCell ref="Y21:Z21"/>
    <mergeCell ref="AA21:AB21"/>
    <mergeCell ref="A20:B20"/>
    <mergeCell ref="C20:R20"/>
    <mergeCell ref="S20:T20"/>
    <mergeCell ref="U20:V20"/>
    <mergeCell ref="W20:X20"/>
    <mergeCell ref="Y20:Z20"/>
    <mergeCell ref="AC21:AD21"/>
    <mergeCell ref="AE21:AF21"/>
    <mergeCell ref="E16:M16"/>
    <mergeCell ref="N16:P16"/>
    <mergeCell ref="Q16:AB16"/>
    <mergeCell ref="E17:M17"/>
    <mergeCell ref="N17:P17"/>
    <mergeCell ref="Q17:AB17"/>
    <mergeCell ref="E14:M14"/>
    <mergeCell ref="N14:P14"/>
    <mergeCell ref="Q14:AB14"/>
    <mergeCell ref="E15:M15"/>
    <mergeCell ref="N15:P15"/>
    <mergeCell ref="Q15:AB15"/>
    <mergeCell ref="E12:M12"/>
    <mergeCell ref="N12:P12"/>
    <mergeCell ref="Q12:AB12"/>
    <mergeCell ref="E13:M13"/>
    <mergeCell ref="N13:P13"/>
    <mergeCell ref="Q13:AB13"/>
    <mergeCell ref="E10:M10"/>
    <mergeCell ref="N10:P10"/>
    <mergeCell ref="Q10:AB10"/>
    <mergeCell ref="E11:M11"/>
    <mergeCell ref="N11:P11"/>
    <mergeCell ref="Q11:AB11"/>
    <mergeCell ref="E8:M8"/>
    <mergeCell ref="N8:P8"/>
    <mergeCell ref="Q8:AB8"/>
    <mergeCell ref="E9:M9"/>
    <mergeCell ref="N9:P9"/>
    <mergeCell ref="Q9:AB9"/>
    <mergeCell ref="G1:X1"/>
    <mergeCell ref="C3:I3"/>
    <mergeCell ref="M3:S3"/>
    <mergeCell ref="AA3:AF3"/>
    <mergeCell ref="E4:L4"/>
    <mergeCell ref="E7:M7"/>
    <mergeCell ref="N7:P7"/>
    <mergeCell ref="Q7:AB7"/>
  </mergeCells>
  <pageMargins left="0.55118110236220474" right="0.55118110236220474" top="0.59055118110236227" bottom="0.78740157480314965" header="0.19685039370078741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opLeftCell="A4" zoomScale="120" zoomScaleNormal="120" workbookViewId="0">
      <selection activeCell="C13" sqref="C13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2" width="3.28515625" customWidth="1"/>
    <col min="33" max="33" width="8.42578125" style="39" customWidth="1"/>
  </cols>
  <sheetData>
    <row r="1" spans="1:33" ht="20.25" x14ac:dyDescent="0.3">
      <c r="G1" s="116" t="s">
        <v>17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3"/>
    </row>
    <row r="2" spans="1:33" ht="18" customHeight="1" x14ac:dyDescent="0.3">
      <c r="G2" s="64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13"/>
    </row>
    <row r="3" spans="1:33" ht="18" customHeight="1" x14ac:dyDescent="0.2">
      <c r="A3" t="s">
        <v>13</v>
      </c>
      <c r="C3" s="201" t="s">
        <v>49</v>
      </c>
      <c r="D3" s="201"/>
      <c r="E3" s="201"/>
      <c r="F3" s="201"/>
      <c r="G3" s="201"/>
      <c r="H3" s="201"/>
      <c r="I3" s="201"/>
      <c r="K3" t="s">
        <v>15</v>
      </c>
      <c r="M3" s="202">
        <v>41489</v>
      </c>
      <c r="N3" s="203"/>
      <c r="O3" s="203"/>
      <c r="P3" s="203"/>
      <c r="Q3" s="203"/>
      <c r="R3" s="203"/>
      <c r="S3" s="203"/>
      <c r="U3" t="s">
        <v>16</v>
      </c>
      <c r="AA3" s="204" t="s">
        <v>45</v>
      </c>
      <c r="AB3" s="204"/>
      <c r="AC3" s="204"/>
      <c r="AD3" s="204"/>
      <c r="AE3" s="204"/>
      <c r="AF3" s="204"/>
    </row>
    <row r="4" spans="1:33" ht="24" customHeight="1" x14ac:dyDescent="0.2">
      <c r="A4" t="s">
        <v>14</v>
      </c>
      <c r="E4" s="204" t="s">
        <v>51</v>
      </c>
      <c r="F4" s="204"/>
      <c r="G4" s="204"/>
      <c r="H4" s="204"/>
      <c r="I4" s="204"/>
      <c r="J4" s="204"/>
      <c r="K4" s="204"/>
      <c r="L4" s="204"/>
    </row>
    <row r="5" spans="1:33" ht="14.45" customHeight="1" x14ac:dyDescent="0.2">
      <c r="E5" s="20"/>
      <c r="F5" s="20"/>
      <c r="G5" s="20"/>
      <c r="H5" s="20"/>
      <c r="I5" s="20"/>
      <c r="J5" s="20"/>
      <c r="K5" s="20"/>
      <c r="L5" s="20"/>
    </row>
    <row r="6" spans="1:33" ht="14.45" customHeight="1" thickBot="1" x14ac:dyDescent="0.25">
      <c r="AC6" s="21" t="s">
        <v>18</v>
      </c>
      <c r="AF6" t="str">
        <f>IF(P7="","",IF(Q7="",P7,P7+Q7))</f>
        <v/>
      </c>
    </row>
    <row r="7" spans="1:33" ht="14.45" customHeight="1" thickBot="1" x14ac:dyDescent="0.25">
      <c r="A7" s="66" t="s">
        <v>0</v>
      </c>
      <c r="B7" s="8">
        <v>1</v>
      </c>
      <c r="C7" s="8">
        <v>2</v>
      </c>
      <c r="D7" s="60"/>
      <c r="E7" s="113" t="s">
        <v>1</v>
      </c>
      <c r="F7" s="114"/>
      <c r="G7" s="114"/>
      <c r="H7" s="114"/>
      <c r="I7" s="114"/>
      <c r="J7" s="114"/>
      <c r="K7" s="114"/>
      <c r="L7" s="114"/>
      <c r="M7" s="115"/>
      <c r="N7" s="113" t="s">
        <v>2</v>
      </c>
      <c r="O7" s="114"/>
      <c r="P7" s="115"/>
      <c r="Q7" s="113" t="s">
        <v>1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5"/>
      <c r="AC7" s="67"/>
      <c r="AD7" s="8">
        <v>1</v>
      </c>
      <c r="AE7" s="8">
        <v>2</v>
      </c>
      <c r="AF7" s="71" t="s">
        <v>0</v>
      </c>
      <c r="AG7" s="39" t="s">
        <v>19</v>
      </c>
    </row>
    <row r="8" spans="1:33" ht="14.45" customHeight="1" x14ac:dyDescent="0.2">
      <c r="A8" s="68">
        <f>IF(B8="","",IF(B8+C8=2,"3",B8+C8))</f>
        <v>0</v>
      </c>
      <c r="B8" s="52">
        <v>0</v>
      </c>
      <c r="C8" s="52">
        <v>0</v>
      </c>
      <c r="D8" s="69" t="s">
        <v>3</v>
      </c>
      <c r="E8" s="123" t="str">
        <f>IF(C21="","",C21)</f>
        <v>10  Getter Pole</v>
      </c>
      <c r="F8" s="124"/>
      <c r="G8" s="124"/>
      <c r="H8" s="124"/>
      <c r="I8" s="124"/>
      <c r="J8" s="124"/>
      <c r="K8" s="124"/>
      <c r="L8" s="124"/>
      <c r="M8" s="125"/>
      <c r="N8" s="126">
        <v>1</v>
      </c>
      <c r="O8" s="127"/>
      <c r="P8" s="128"/>
      <c r="Q8" s="123" t="str">
        <f>IF(C22="","",C22)</f>
        <v>11  Jodlerklub Biglen</v>
      </c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5"/>
      <c r="AC8" s="69" t="s">
        <v>4</v>
      </c>
      <c r="AD8" s="26" t="str">
        <f>IF(B8=1,"0",IF(B8="","","1"))</f>
        <v>1</v>
      </c>
      <c r="AE8" s="26" t="str">
        <f>IF(C8=1,"0",IF(C8="","","1"))</f>
        <v>1</v>
      </c>
      <c r="AF8" s="83" t="str">
        <f>IF(AD8="","",IF(AE8="",AD8,IF(AD8+AE8=2,"3",AD8+AE8)))</f>
        <v>3</v>
      </c>
    </row>
    <row r="9" spans="1:33" ht="14.45" customHeight="1" x14ac:dyDescent="0.2">
      <c r="A9" s="9">
        <f t="shared" ref="A9:A17" si="0">IF(B9="","",IF(B9+C9=2,"3",B9+C9))</f>
        <v>0</v>
      </c>
      <c r="B9" s="53">
        <v>0</v>
      </c>
      <c r="C9" s="53">
        <v>0</v>
      </c>
      <c r="D9" s="61" t="s">
        <v>5</v>
      </c>
      <c r="E9" s="197" t="str">
        <f>IF(C23="","",C23)</f>
        <v>12  Ziebläch</v>
      </c>
      <c r="F9" s="198"/>
      <c r="G9" s="198"/>
      <c r="H9" s="198"/>
      <c r="I9" s="198"/>
      <c r="J9" s="198"/>
      <c r="K9" s="198"/>
      <c r="L9" s="198"/>
      <c r="M9" s="199"/>
      <c r="N9" s="176">
        <v>2</v>
      </c>
      <c r="O9" s="200"/>
      <c r="P9" s="177"/>
      <c r="Q9" s="197" t="str">
        <f>IF(C24="","",C24)</f>
        <v>13  Hornschlittenklub Zäziwil</v>
      </c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9"/>
      <c r="AC9" s="61" t="s">
        <v>6</v>
      </c>
      <c r="AD9" s="10" t="str">
        <f t="shared" ref="AD9:AE17" si="1">IF(B9=1,"0",IF(B9="","","1"))</f>
        <v>1</v>
      </c>
      <c r="AE9" s="10" t="str">
        <f t="shared" si="1"/>
        <v>1</v>
      </c>
      <c r="AF9" s="12" t="str">
        <f t="shared" ref="AF9:AF17" si="2">IF(AD9="","",IF(AE9="",AD9,IF(AD9+AE9=2,"3",AD9+AE9)))</f>
        <v>3</v>
      </c>
    </row>
    <row r="10" spans="1:33" ht="14.45" customHeight="1" x14ac:dyDescent="0.2">
      <c r="A10" s="68" t="str">
        <f t="shared" si="0"/>
        <v>3</v>
      </c>
      <c r="B10" s="54">
        <v>1</v>
      </c>
      <c r="C10" s="54">
        <v>1</v>
      </c>
      <c r="D10" s="70" t="s">
        <v>7</v>
      </c>
      <c r="E10" s="205" t="str">
        <f>IF(C25="","",C25)</f>
        <v>14  Mutte - Grabscher</v>
      </c>
      <c r="F10" s="206"/>
      <c r="G10" s="206"/>
      <c r="H10" s="206"/>
      <c r="I10" s="206"/>
      <c r="J10" s="206"/>
      <c r="K10" s="206"/>
      <c r="L10" s="206"/>
      <c r="M10" s="207"/>
      <c r="N10" s="167">
        <v>3</v>
      </c>
      <c r="O10" s="208"/>
      <c r="P10" s="168"/>
      <c r="Q10" s="205" t="str">
        <f>IF(C21="","",C21)</f>
        <v>10  Getter Pole</v>
      </c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70" t="s">
        <v>3</v>
      </c>
      <c r="AD10" s="26" t="str">
        <f t="shared" si="1"/>
        <v>0</v>
      </c>
      <c r="AE10" s="26" t="str">
        <f t="shared" si="1"/>
        <v>0</v>
      </c>
      <c r="AF10" s="83">
        <f t="shared" si="2"/>
        <v>0</v>
      </c>
    </row>
    <row r="11" spans="1:33" ht="14.45" customHeight="1" x14ac:dyDescent="0.2">
      <c r="A11" s="9" t="str">
        <f t="shared" si="0"/>
        <v>3</v>
      </c>
      <c r="B11" s="53">
        <v>1</v>
      </c>
      <c r="C11" s="53">
        <v>1</v>
      </c>
      <c r="D11" s="61" t="s">
        <v>4</v>
      </c>
      <c r="E11" s="197" t="str">
        <f>IF(C22="","",C22)</f>
        <v>11  Jodlerklub Biglen</v>
      </c>
      <c r="F11" s="198"/>
      <c r="G11" s="198"/>
      <c r="H11" s="198"/>
      <c r="I11" s="198"/>
      <c r="J11" s="198"/>
      <c r="K11" s="198"/>
      <c r="L11" s="198"/>
      <c r="M11" s="199"/>
      <c r="N11" s="176">
        <v>4</v>
      </c>
      <c r="O11" s="200"/>
      <c r="P11" s="177"/>
      <c r="Q11" s="197" t="str">
        <f>IF(C23="","",C23)</f>
        <v>12  Ziebläch</v>
      </c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9"/>
      <c r="AC11" s="61" t="s">
        <v>5</v>
      </c>
      <c r="AD11" s="10" t="str">
        <f t="shared" si="1"/>
        <v>0</v>
      </c>
      <c r="AE11" s="10" t="str">
        <f t="shared" si="1"/>
        <v>0</v>
      </c>
      <c r="AF11" s="12">
        <f t="shared" si="2"/>
        <v>0</v>
      </c>
    </row>
    <row r="12" spans="1:33" ht="14.45" customHeight="1" x14ac:dyDescent="0.2">
      <c r="A12" s="68">
        <f t="shared" si="0"/>
        <v>1</v>
      </c>
      <c r="B12" s="54">
        <v>1</v>
      </c>
      <c r="C12" s="54">
        <v>0</v>
      </c>
      <c r="D12" s="70" t="s">
        <v>6</v>
      </c>
      <c r="E12" s="205" t="str">
        <f>IF(C24="","",C24)</f>
        <v>13  Hornschlittenklub Zäziwil</v>
      </c>
      <c r="F12" s="206"/>
      <c r="G12" s="206"/>
      <c r="H12" s="206"/>
      <c r="I12" s="206"/>
      <c r="J12" s="206"/>
      <c r="K12" s="206"/>
      <c r="L12" s="206"/>
      <c r="M12" s="207"/>
      <c r="N12" s="167">
        <v>5</v>
      </c>
      <c r="O12" s="208"/>
      <c r="P12" s="168"/>
      <c r="Q12" s="205" t="str">
        <f>IF(C25="","",C25)</f>
        <v>14  Mutte - Grabscher</v>
      </c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7"/>
      <c r="AC12" s="70" t="s">
        <v>7</v>
      </c>
      <c r="AD12" s="26" t="str">
        <f t="shared" si="1"/>
        <v>0</v>
      </c>
      <c r="AE12" s="26" t="str">
        <f t="shared" si="1"/>
        <v>1</v>
      </c>
      <c r="AF12" s="83">
        <f t="shared" si="2"/>
        <v>1</v>
      </c>
    </row>
    <row r="13" spans="1:33" ht="14.45" customHeight="1" x14ac:dyDescent="0.2">
      <c r="A13" s="9">
        <f t="shared" si="0"/>
        <v>1</v>
      </c>
      <c r="B13" s="53">
        <v>0</v>
      </c>
      <c r="C13" s="53">
        <v>1</v>
      </c>
      <c r="D13" s="61" t="s">
        <v>3</v>
      </c>
      <c r="E13" s="197" t="str">
        <f>IF(C21="","",C21)</f>
        <v>10  Getter Pole</v>
      </c>
      <c r="F13" s="198"/>
      <c r="G13" s="198"/>
      <c r="H13" s="198"/>
      <c r="I13" s="198"/>
      <c r="J13" s="198"/>
      <c r="K13" s="198"/>
      <c r="L13" s="198"/>
      <c r="M13" s="199"/>
      <c r="N13" s="176">
        <v>6</v>
      </c>
      <c r="O13" s="200"/>
      <c r="P13" s="177"/>
      <c r="Q13" s="197" t="str">
        <f>IF(C23="","",C23)</f>
        <v>12  Ziebläch</v>
      </c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9"/>
      <c r="AC13" s="61" t="s">
        <v>5</v>
      </c>
      <c r="AD13" s="10" t="str">
        <f t="shared" si="1"/>
        <v>1</v>
      </c>
      <c r="AE13" s="10" t="str">
        <f t="shared" si="1"/>
        <v>0</v>
      </c>
      <c r="AF13" s="12">
        <f t="shared" si="2"/>
        <v>1</v>
      </c>
    </row>
    <row r="14" spans="1:33" ht="14.45" customHeight="1" x14ac:dyDescent="0.2">
      <c r="A14" s="68" t="str">
        <f t="shared" si="0"/>
        <v/>
      </c>
      <c r="B14" s="54"/>
      <c r="C14" s="54"/>
      <c r="D14" s="70" t="s">
        <v>7</v>
      </c>
      <c r="E14" s="205" t="str">
        <f>IF(C25="","",C25)</f>
        <v>14  Mutte - Grabscher</v>
      </c>
      <c r="F14" s="206"/>
      <c r="G14" s="206"/>
      <c r="H14" s="206"/>
      <c r="I14" s="206"/>
      <c r="J14" s="206"/>
      <c r="K14" s="206"/>
      <c r="L14" s="206"/>
      <c r="M14" s="207"/>
      <c r="N14" s="167">
        <v>7</v>
      </c>
      <c r="O14" s="208"/>
      <c r="P14" s="168"/>
      <c r="Q14" s="205" t="str">
        <f>IF(C22="","",C22)</f>
        <v>11  Jodlerklub Biglen</v>
      </c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7"/>
      <c r="AC14" s="70" t="s">
        <v>4</v>
      </c>
      <c r="AD14" s="26" t="str">
        <f t="shared" si="1"/>
        <v/>
      </c>
      <c r="AE14" s="26" t="str">
        <f t="shared" si="1"/>
        <v/>
      </c>
      <c r="AF14" s="83" t="str">
        <f t="shared" si="2"/>
        <v/>
      </c>
    </row>
    <row r="15" spans="1:33" ht="14.45" customHeight="1" x14ac:dyDescent="0.2">
      <c r="A15" s="9" t="str">
        <f t="shared" si="0"/>
        <v/>
      </c>
      <c r="B15" s="53"/>
      <c r="C15" s="53"/>
      <c r="D15" s="61" t="s">
        <v>6</v>
      </c>
      <c r="E15" s="197" t="str">
        <f>IF(C24="","",C24)</f>
        <v>13  Hornschlittenklub Zäziwil</v>
      </c>
      <c r="F15" s="198"/>
      <c r="G15" s="198"/>
      <c r="H15" s="198"/>
      <c r="I15" s="198"/>
      <c r="J15" s="198"/>
      <c r="K15" s="198"/>
      <c r="L15" s="198"/>
      <c r="M15" s="199"/>
      <c r="N15" s="176">
        <v>8</v>
      </c>
      <c r="O15" s="200"/>
      <c r="P15" s="177"/>
      <c r="Q15" s="197" t="str">
        <f>IF(C21="","",C21)</f>
        <v>10  Getter Pole</v>
      </c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9"/>
      <c r="AC15" s="61" t="s">
        <v>3</v>
      </c>
      <c r="AD15" s="10" t="str">
        <f t="shared" si="1"/>
        <v/>
      </c>
      <c r="AE15" s="10" t="str">
        <f t="shared" si="1"/>
        <v/>
      </c>
      <c r="AF15" s="12" t="str">
        <f t="shared" si="2"/>
        <v/>
      </c>
    </row>
    <row r="16" spans="1:33" ht="14.45" customHeight="1" x14ac:dyDescent="0.2">
      <c r="A16" s="68" t="str">
        <f t="shared" si="0"/>
        <v/>
      </c>
      <c r="B16" s="54"/>
      <c r="C16" s="54"/>
      <c r="D16" s="70" t="s">
        <v>5</v>
      </c>
      <c r="E16" s="205"/>
      <c r="F16" s="206"/>
      <c r="G16" s="206"/>
      <c r="H16" s="206"/>
      <c r="I16" s="206"/>
      <c r="J16" s="206"/>
      <c r="K16" s="206"/>
      <c r="L16" s="206"/>
      <c r="M16" s="207"/>
      <c r="N16" s="167">
        <v>9</v>
      </c>
      <c r="O16" s="208"/>
      <c r="P16" s="168"/>
      <c r="Q16" s="205" t="str">
        <f>IF(C25="","",C25)</f>
        <v>14  Mutte - Grabscher</v>
      </c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7"/>
      <c r="AC16" s="70" t="s">
        <v>7</v>
      </c>
      <c r="AD16" s="26" t="str">
        <f t="shared" si="1"/>
        <v/>
      </c>
      <c r="AE16" s="26" t="str">
        <f t="shared" si="1"/>
        <v/>
      </c>
      <c r="AF16" s="83" t="str">
        <f t="shared" si="2"/>
        <v/>
      </c>
    </row>
    <row r="17" spans="1:32" ht="14.45" customHeight="1" thickBot="1" x14ac:dyDescent="0.25">
      <c r="A17" s="22" t="str">
        <f t="shared" si="0"/>
        <v/>
      </c>
      <c r="B17" s="55"/>
      <c r="C17" s="55"/>
      <c r="D17" s="81" t="s">
        <v>4</v>
      </c>
      <c r="E17" s="129" t="str">
        <f>IF(C22="","",C22)</f>
        <v>11  Jodlerklub Biglen</v>
      </c>
      <c r="F17" s="130"/>
      <c r="G17" s="130"/>
      <c r="H17" s="130"/>
      <c r="I17" s="130"/>
      <c r="J17" s="130"/>
      <c r="K17" s="130"/>
      <c r="L17" s="130"/>
      <c r="M17" s="131"/>
      <c r="N17" s="132">
        <v>10</v>
      </c>
      <c r="O17" s="133"/>
      <c r="P17" s="134"/>
      <c r="Q17" s="129" t="str">
        <f>IF(C24="","",C24)</f>
        <v>13  Hornschlittenklub Zäziwil</v>
      </c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81" t="s">
        <v>6</v>
      </c>
      <c r="AD17" s="23" t="str">
        <f t="shared" si="1"/>
        <v/>
      </c>
      <c r="AE17" s="23" t="str">
        <f t="shared" si="1"/>
        <v/>
      </c>
      <c r="AF17" s="24" t="str">
        <f t="shared" si="2"/>
        <v/>
      </c>
    </row>
    <row r="18" spans="1:32" ht="14.45" customHeight="1" x14ac:dyDescent="0.2">
      <c r="A18" s="17"/>
      <c r="B18" s="18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18"/>
      <c r="O18" s="18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7"/>
      <c r="AD18" s="18"/>
      <c r="AE18" s="18"/>
      <c r="AF18" s="17"/>
    </row>
    <row r="19" spans="1:32" ht="14.45" customHeight="1" thickBot="1" x14ac:dyDescent="0.25"/>
    <row r="20" spans="1:32" ht="14.45" customHeight="1" thickBot="1" x14ac:dyDescent="0.25">
      <c r="A20" s="154"/>
      <c r="B20" s="143"/>
      <c r="C20" s="113" t="s">
        <v>1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6"/>
      <c r="N20" s="156"/>
      <c r="O20" s="156"/>
      <c r="P20" s="156"/>
      <c r="Q20" s="156"/>
      <c r="R20" s="157"/>
      <c r="S20" s="113" t="s">
        <v>3</v>
      </c>
      <c r="T20" s="158"/>
      <c r="U20" s="113" t="s">
        <v>4</v>
      </c>
      <c r="V20" s="115"/>
      <c r="W20" s="113" t="s">
        <v>5</v>
      </c>
      <c r="X20" s="158"/>
      <c r="Y20" s="113" t="s">
        <v>6</v>
      </c>
      <c r="Z20" s="115"/>
      <c r="AA20" s="113" t="s">
        <v>7</v>
      </c>
      <c r="AB20" s="158"/>
      <c r="AC20" s="143" t="s">
        <v>9</v>
      </c>
      <c r="AD20" s="143"/>
      <c r="AE20" s="143" t="s">
        <v>8</v>
      </c>
      <c r="AF20" s="144"/>
    </row>
    <row r="21" spans="1:32" ht="14.45" customHeight="1" x14ac:dyDescent="0.2">
      <c r="A21" s="145" t="s">
        <v>3</v>
      </c>
      <c r="B21" s="146"/>
      <c r="C21" s="209" t="s">
        <v>63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1"/>
      <c r="S21" s="212"/>
      <c r="T21" s="213"/>
      <c r="U21" s="126">
        <f>A8</f>
        <v>0</v>
      </c>
      <c r="V21" s="128"/>
      <c r="W21" s="126">
        <f>A13</f>
        <v>1</v>
      </c>
      <c r="X21" s="128"/>
      <c r="Y21" s="126" t="str">
        <f>AF15</f>
        <v/>
      </c>
      <c r="Z21" s="128"/>
      <c r="AA21" s="126">
        <f>AF10</f>
        <v>0</v>
      </c>
      <c r="AB21" s="128"/>
      <c r="AC21" s="146">
        <f>IF(A8="","",(IF(S21&lt;&gt;"",S21,0))+(IF(U21&lt;&gt;"",U21,0))+(IF(W21&lt;&gt;"",W21,0))+(IF(Y21&lt;&gt;"",Y21,0))+(IF(AA21&lt;&gt;"",AA21,0)))</f>
        <v>1</v>
      </c>
      <c r="AD21" s="146"/>
      <c r="AE21" s="214"/>
      <c r="AF21" s="215"/>
    </row>
    <row r="22" spans="1:32" ht="14.45" customHeight="1" x14ac:dyDescent="0.2">
      <c r="A22" s="172" t="s">
        <v>4</v>
      </c>
      <c r="B22" s="160"/>
      <c r="C22" s="216" t="s">
        <v>64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8"/>
      <c r="S22" s="176" t="str">
        <f>AF8</f>
        <v>3</v>
      </c>
      <c r="T22" s="177"/>
      <c r="U22" s="219"/>
      <c r="V22" s="220"/>
      <c r="W22" s="176" t="str">
        <f>A11</f>
        <v>3</v>
      </c>
      <c r="X22" s="177"/>
      <c r="Y22" s="176" t="str">
        <f>A17</f>
        <v/>
      </c>
      <c r="Z22" s="177"/>
      <c r="AA22" s="176" t="str">
        <f>AF14</f>
        <v/>
      </c>
      <c r="AB22" s="177"/>
      <c r="AC22" s="159">
        <f>IF(AF8="","",(IF(S22&lt;&gt;"",S22,0))+(IF(U22&lt;&gt;"",U22,0))+(IF(W22&lt;&gt;"",W22,0))+(IF(Y22&lt;&gt;"",Y22,0))+(IF(AA22&lt;&gt;"",AA22,0)))</f>
        <v>6</v>
      </c>
      <c r="AD22" s="159"/>
      <c r="AE22" s="221"/>
      <c r="AF22" s="222"/>
    </row>
    <row r="23" spans="1:32" ht="14.45" customHeight="1" x14ac:dyDescent="0.2">
      <c r="A23" s="162" t="s">
        <v>5</v>
      </c>
      <c r="B23" s="163"/>
      <c r="C23" s="223" t="s">
        <v>65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5"/>
      <c r="S23" s="167">
        <f>AF13</f>
        <v>1</v>
      </c>
      <c r="T23" s="168"/>
      <c r="U23" s="167">
        <f>AF11</f>
        <v>0</v>
      </c>
      <c r="V23" s="168"/>
      <c r="W23" s="226"/>
      <c r="X23" s="227"/>
      <c r="Y23" s="167">
        <f>A9</f>
        <v>0</v>
      </c>
      <c r="Z23" s="168"/>
      <c r="AA23" s="167" t="str">
        <f>A16</f>
        <v/>
      </c>
      <c r="AB23" s="168"/>
      <c r="AC23" s="146">
        <f>IF(A9="","",(IF(S23&lt;&gt;"",S23,0))+(IF(U23&lt;&gt;"",U23,0))+(IF(W23&lt;&gt;"",W23,0))+(IF(Y23&lt;&gt;"",Y23,0))+(IF(AA23&lt;&gt;"",AA23,0)))</f>
        <v>1</v>
      </c>
      <c r="AD23" s="146"/>
      <c r="AE23" s="228"/>
      <c r="AF23" s="229"/>
    </row>
    <row r="24" spans="1:32" ht="14.45" customHeight="1" x14ac:dyDescent="0.2">
      <c r="A24" s="172" t="s">
        <v>6</v>
      </c>
      <c r="B24" s="160"/>
      <c r="C24" s="216" t="s">
        <v>66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8"/>
      <c r="S24" s="176" t="str">
        <f>A15</f>
        <v/>
      </c>
      <c r="T24" s="177"/>
      <c r="U24" s="176" t="str">
        <f>AF17</f>
        <v/>
      </c>
      <c r="V24" s="177"/>
      <c r="W24" s="176" t="str">
        <f>AF9</f>
        <v>3</v>
      </c>
      <c r="X24" s="177"/>
      <c r="Y24" s="219"/>
      <c r="Z24" s="220"/>
      <c r="AA24" s="176">
        <f>A12</f>
        <v>1</v>
      </c>
      <c r="AB24" s="177"/>
      <c r="AC24" s="159">
        <f>IF(AF9="","",(IF(S24&lt;&gt;"",S24,0))+(IF(U24&lt;&gt;"",U24,0))+(IF(W24&lt;&gt;"",W24,0))+(IF(Y24&lt;&gt;"",Y24,0))+(IF(AA24&lt;&gt;"",AA24,0)))</f>
        <v>4</v>
      </c>
      <c r="AD24" s="159"/>
      <c r="AE24" s="221"/>
      <c r="AF24" s="222"/>
    </row>
    <row r="25" spans="1:32" ht="14.45" customHeight="1" thickBot="1" x14ac:dyDescent="0.25">
      <c r="A25" s="230" t="s">
        <v>7</v>
      </c>
      <c r="B25" s="231"/>
      <c r="C25" s="232" t="s">
        <v>67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4"/>
      <c r="S25" s="235" t="str">
        <f>A10</f>
        <v>3</v>
      </c>
      <c r="T25" s="236"/>
      <c r="U25" s="235" t="str">
        <f>A14</f>
        <v/>
      </c>
      <c r="V25" s="236"/>
      <c r="W25" s="235" t="str">
        <f>AF16</f>
        <v/>
      </c>
      <c r="X25" s="236"/>
      <c r="Y25" s="235">
        <f>AF12</f>
        <v>1</v>
      </c>
      <c r="Z25" s="236"/>
      <c r="AA25" s="237"/>
      <c r="AB25" s="238"/>
      <c r="AC25" s="231">
        <f>IF(A10="","",(IF(S25&lt;&gt;"",S25,0))+(IF(U25&lt;&gt;"",U25,0))+(IF(W25&lt;&gt;"",W25,0))+(IF(Y25&lt;&gt;"",Y25,0))+(IF(AA25&lt;&gt;"",AA25,0)))</f>
        <v>4</v>
      </c>
      <c r="AD25" s="231"/>
      <c r="AE25" s="239"/>
      <c r="AF25" s="240"/>
    </row>
    <row r="26" spans="1:32" ht="14.45" customHeight="1" x14ac:dyDescent="0.2">
      <c r="A26" s="17"/>
      <c r="B26" s="1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7"/>
      <c r="AD26" s="17"/>
      <c r="AE26" s="17"/>
      <c r="AF26" s="17"/>
    </row>
    <row r="27" spans="1:32" ht="14.45" customHeight="1" x14ac:dyDescent="0.2">
      <c r="A27" s="17"/>
      <c r="B27" s="1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7"/>
      <c r="AD27" s="17"/>
      <c r="AE27" s="17"/>
      <c r="AF27" s="17"/>
    </row>
    <row r="28" spans="1:32" ht="14.45" customHeight="1" thickBot="1" x14ac:dyDescent="0.25">
      <c r="A28" s="4" t="s">
        <v>10</v>
      </c>
      <c r="E28" s="2"/>
    </row>
    <row r="29" spans="1:32" ht="14.45" customHeight="1" x14ac:dyDescent="0.2">
      <c r="A29" s="40" t="str">
        <f>IF(B29="","",IF(C29="",B29,IF(B29+C29=2,3,IF(D29="",B29+C29,B29+C29+D29))))</f>
        <v/>
      </c>
      <c r="B29" s="56"/>
      <c r="C29" s="56"/>
      <c r="D29" s="56"/>
      <c r="E29" s="37" t="str">
        <f>IF(AE21="","",IF(AE21=1,A21,IF(AE22=1,A22,IF(AE23=1,A23,IF(AE24=1,A24,IF(AE25=1,A25))))))</f>
        <v/>
      </c>
      <c r="F29" s="241" t="str">
        <f>IF(AE21="","",IF(AE21=1,C21,IF(AE22=1,C22,IF(AE23=1,C23,IF(AE24=1,C24,IF(AE25=1,C25))))))</f>
        <v/>
      </c>
      <c r="G29" s="242"/>
      <c r="H29" s="242"/>
      <c r="I29" s="242"/>
      <c r="J29" s="242"/>
      <c r="K29" s="242"/>
      <c r="L29" s="242"/>
      <c r="M29" s="243"/>
      <c r="N29" s="244">
        <v>11</v>
      </c>
      <c r="O29" s="245"/>
      <c r="P29" s="152"/>
      <c r="Q29" s="241" t="str">
        <f>IF(AE21="","",IF(AE21=4,C21,IF(AE22=4,C22,IF(AE23=4,C23,IF(AE24=4,C24,IF(AE25=4,C25))))))</f>
        <v/>
      </c>
      <c r="R29" s="242"/>
      <c r="S29" s="242"/>
      <c r="T29" s="242"/>
      <c r="U29" s="242"/>
      <c r="V29" s="242"/>
      <c r="W29" s="242"/>
      <c r="X29" s="242"/>
      <c r="Y29" s="242"/>
      <c r="Z29" s="242"/>
      <c r="AA29" s="243"/>
      <c r="AB29" s="37" t="str">
        <f>IF(AE21="","",IF(AE21=4,A21,IF(AE22=4,A22,IF(AE23=4,A23,IF(AE24=4,A24,IF(AE25=4,A25))))))</f>
        <v/>
      </c>
      <c r="AC29" s="42" t="str">
        <f t="shared" ref="AC29:AE30" si="3">IF(B29=1,"0",IF(B29="","","1"))</f>
        <v/>
      </c>
      <c r="AD29" s="42" t="str">
        <f t="shared" si="3"/>
        <v/>
      </c>
      <c r="AE29" s="42" t="str">
        <f t="shared" si="3"/>
        <v/>
      </c>
      <c r="AF29" s="43" t="str">
        <f>IF(AC29="","",IF(AD29="",AC29,IF(AC29+AD29=2,3,IF(AE29="",AC29+AD29,AC29+AD29+AE29))))</f>
        <v/>
      </c>
    </row>
    <row r="30" spans="1:32" ht="14.45" customHeight="1" thickBot="1" x14ac:dyDescent="0.25">
      <c r="A30" s="62" t="str">
        <f>IF(B30="","",IF(C30="",B30,IF(B30+C30=2,3,IF(D30="",B30+C30,B30+C30+D30))))</f>
        <v/>
      </c>
      <c r="B30" s="57"/>
      <c r="C30" s="57"/>
      <c r="D30" s="57"/>
      <c r="E30" s="63" t="str">
        <f>IF(AE21="","",IF(AE21=2,A21,IF(AE22=2,A22,IF(AE23=2,A23,IF(AE24=2,A24,IF(AE25=2,A25))))))</f>
        <v/>
      </c>
      <c r="F30" s="246" t="str">
        <f>IF(AE21="","",IF(AE21=2,C21,IF(AE22=2,C22,IF(AE23=2,C23,IF(AE24=2,C24,IF(AE25=2,C25))))))</f>
        <v/>
      </c>
      <c r="G30" s="247"/>
      <c r="H30" s="247"/>
      <c r="I30" s="247"/>
      <c r="J30" s="247"/>
      <c r="K30" s="247"/>
      <c r="L30" s="247"/>
      <c r="M30" s="248"/>
      <c r="N30" s="235">
        <v>12</v>
      </c>
      <c r="O30" s="249"/>
      <c r="P30" s="236"/>
      <c r="Q30" s="246" t="str">
        <f>IF(AE21="","",IF(AE21=3,C21,IF(AE22=3,C22,IF(AE23=3,C23,IF(AE24=3,C24,IF(AE25=3,C25))))))</f>
        <v/>
      </c>
      <c r="R30" s="247"/>
      <c r="S30" s="247"/>
      <c r="T30" s="247"/>
      <c r="U30" s="247"/>
      <c r="V30" s="247"/>
      <c r="W30" s="247"/>
      <c r="X30" s="247"/>
      <c r="Y30" s="247"/>
      <c r="Z30" s="247"/>
      <c r="AA30" s="248"/>
      <c r="AB30" s="63" t="str">
        <f>IF(AE21="","",IF(AE21=3,A21,IF(AE22=3,A22,IF(AE23=3,A23,IF(AE24=3,A24,IF(AE25=3,A25))))))</f>
        <v/>
      </c>
      <c r="AC30" s="33" t="str">
        <f t="shared" si="3"/>
        <v/>
      </c>
      <c r="AD30" s="33" t="str">
        <f t="shared" si="3"/>
        <v/>
      </c>
      <c r="AE30" s="33" t="str">
        <f t="shared" si="3"/>
        <v/>
      </c>
      <c r="AF30" s="32" t="str">
        <f>IF(AC30="","",IF(AD30="",AC30,IF(AC30+AD30=2,3,IF(AE30="",AC30+AD30,AC30+AD30+AE30))))</f>
        <v/>
      </c>
    </row>
    <row r="31" spans="1:32" ht="14.45" customHeight="1" x14ac:dyDescent="0.2">
      <c r="A31" s="17"/>
      <c r="B31" s="18"/>
      <c r="C31" s="18"/>
      <c r="D31" s="18"/>
      <c r="E31" s="20"/>
      <c r="F31" s="19"/>
      <c r="G31" s="19"/>
      <c r="H31" s="19"/>
      <c r="I31" s="19"/>
      <c r="J31" s="19"/>
      <c r="K31" s="19"/>
      <c r="L31" s="19"/>
      <c r="M31" s="19"/>
      <c r="N31" s="18"/>
      <c r="O31" s="18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/>
      <c r="AC31" s="18"/>
      <c r="AD31" s="18"/>
      <c r="AE31" s="18"/>
      <c r="AF31" s="17"/>
    </row>
    <row r="32" spans="1:32" ht="14.45" customHeight="1" thickBot="1" x14ac:dyDescent="0.25">
      <c r="A32" s="3" t="s">
        <v>11</v>
      </c>
    </row>
    <row r="33" spans="1:32" ht="14.45" customHeight="1" thickBot="1" x14ac:dyDescent="0.25">
      <c r="A33" s="41" t="str">
        <f>IF(B33="","",IF(C33="",B33,IF(B33+C33=2,3,IF(D33="",B33+C33,B33+C33+D33))))</f>
        <v/>
      </c>
      <c r="B33" s="58"/>
      <c r="C33" s="58"/>
      <c r="D33" s="58"/>
      <c r="E33" s="67" t="str">
        <f>IF(A29="","",IF(A29&gt;1,AB29,E29))</f>
        <v/>
      </c>
      <c r="F33" s="195" t="str">
        <f>IF(A29="","",IF(A29&gt;1,Q29,F29))</f>
        <v/>
      </c>
      <c r="G33" s="156"/>
      <c r="H33" s="156"/>
      <c r="I33" s="156"/>
      <c r="J33" s="156"/>
      <c r="K33" s="156"/>
      <c r="L33" s="156"/>
      <c r="M33" s="157"/>
      <c r="N33" s="196">
        <v>13</v>
      </c>
      <c r="O33" s="155"/>
      <c r="P33" s="158"/>
      <c r="Q33" s="195" t="str">
        <f>IF(A30="","",IF(A30&gt;1,Q30,F30))</f>
        <v/>
      </c>
      <c r="R33" s="156"/>
      <c r="S33" s="156"/>
      <c r="T33" s="156"/>
      <c r="U33" s="156"/>
      <c r="V33" s="156"/>
      <c r="W33" s="156"/>
      <c r="X33" s="156"/>
      <c r="Y33" s="156"/>
      <c r="Z33" s="156"/>
      <c r="AA33" s="157"/>
      <c r="AB33" s="67" t="str">
        <f>IF(A30="","",IF(A30&gt;1,AB30,E30))</f>
        <v/>
      </c>
      <c r="AC33" s="44" t="str">
        <f>IF(B33=1,"0",IF(B33="","","1"))</f>
        <v/>
      </c>
      <c r="AD33" s="44" t="str">
        <f>IF(C33=1,"0",IF(C33="","","1"))</f>
        <v/>
      </c>
      <c r="AE33" s="44" t="str">
        <f>IF(D33=1,"0",IF(D33="","","1"))</f>
        <v/>
      </c>
      <c r="AF33" s="45" t="str">
        <f>IF(AC33="","",IF(AD33="",AC33,IF(AC33+AD33=2,3,IF(AE33="",AC33+AD33,AC33+AD33+AE33))))</f>
        <v/>
      </c>
    </row>
    <row r="34" spans="1:32" ht="14.45" customHeight="1" x14ac:dyDescent="0.2">
      <c r="A34" s="17"/>
      <c r="B34" s="18"/>
      <c r="C34" s="18"/>
      <c r="D34" s="18"/>
      <c r="E34" s="20"/>
      <c r="F34" s="19"/>
      <c r="G34" s="19"/>
      <c r="H34" s="19"/>
      <c r="I34" s="19"/>
      <c r="J34" s="19"/>
      <c r="K34" s="19"/>
      <c r="L34" s="19"/>
      <c r="M34" s="19"/>
      <c r="N34" s="18"/>
      <c r="O34" s="18"/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0"/>
      <c r="AC34" s="18"/>
      <c r="AD34" s="18"/>
      <c r="AE34" s="18"/>
      <c r="AF34" s="17"/>
    </row>
    <row r="35" spans="1:32" ht="14.45" customHeight="1" thickBot="1" x14ac:dyDescent="0.25">
      <c r="A35" s="3" t="s">
        <v>12</v>
      </c>
    </row>
    <row r="36" spans="1:32" ht="14.45" customHeight="1" thickBot="1" x14ac:dyDescent="0.25">
      <c r="A36" s="34" t="str">
        <f>IF(B36="","",IF(C36="",B36,IF(B36+C36=2,3,IF(D36="",B36+C36,B36+C36+D36))))</f>
        <v/>
      </c>
      <c r="B36" s="59"/>
      <c r="C36" s="59"/>
      <c r="D36" s="59"/>
      <c r="E36" s="38" t="str">
        <f>IF(A29="","",IF(A29&gt;1,E29,AB29))</f>
        <v/>
      </c>
      <c r="F36" s="189" t="str">
        <f>IF(A29="","",IF(A29&gt;1,F29,Q29))</f>
        <v/>
      </c>
      <c r="G36" s="190"/>
      <c r="H36" s="190"/>
      <c r="I36" s="190"/>
      <c r="J36" s="190"/>
      <c r="K36" s="190"/>
      <c r="L36" s="190"/>
      <c r="M36" s="191"/>
      <c r="N36" s="192">
        <v>14</v>
      </c>
      <c r="O36" s="193"/>
      <c r="P36" s="194"/>
      <c r="Q36" s="189" t="str">
        <f>IF(A30="","",IF(A30&gt;1,F30,Q30))</f>
        <v/>
      </c>
      <c r="R36" s="190"/>
      <c r="S36" s="190"/>
      <c r="T36" s="190"/>
      <c r="U36" s="190"/>
      <c r="V36" s="190"/>
      <c r="W36" s="190"/>
      <c r="X36" s="190"/>
      <c r="Y36" s="190"/>
      <c r="Z36" s="190"/>
      <c r="AA36" s="191"/>
      <c r="AB36" s="38" t="str">
        <f>IF(A30="","",IF(A30&gt;1,E30,AB30))</f>
        <v/>
      </c>
      <c r="AC36" s="35" t="str">
        <f>IF(B36=1,"0",IF(B36="","","1"))</f>
        <v/>
      </c>
      <c r="AD36" s="35" t="str">
        <f>IF(C36=1,"0",IF(C36="","","1"))</f>
        <v/>
      </c>
      <c r="AE36" s="35" t="str">
        <f>IF(D36=1,"0",IF(D36="","","1"))</f>
        <v/>
      </c>
      <c r="AF36" s="36" t="str">
        <f>IF(AC36="","",IF(AD36="",AC36,IF(AC36+AD36=2,3,IF(AE36="",AC36+AD36,AC36+AD36+AE36))))</f>
        <v/>
      </c>
    </row>
    <row r="37" spans="1:32" ht="14.1" customHeight="1" x14ac:dyDescent="0.2"/>
    <row r="38" spans="1:32" ht="14.1" customHeight="1" x14ac:dyDescent="0.2"/>
    <row r="39" spans="1:32" ht="14.1" customHeight="1" x14ac:dyDescent="0.2"/>
  </sheetData>
  <mergeCells count="104">
    <mergeCell ref="F33:M33"/>
    <mergeCell ref="N33:P33"/>
    <mergeCell ref="Q33:AA33"/>
    <mergeCell ref="F36:M36"/>
    <mergeCell ref="N36:P36"/>
    <mergeCell ref="Q36:AA36"/>
    <mergeCell ref="AC25:AD25"/>
    <mergeCell ref="AE25:AF25"/>
    <mergeCell ref="F29:M29"/>
    <mergeCell ref="N29:P29"/>
    <mergeCell ref="Q29:AA29"/>
    <mergeCell ref="F30:M30"/>
    <mergeCell ref="N30:P30"/>
    <mergeCell ref="Q30:AA30"/>
    <mergeCell ref="AA24:AB24"/>
    <mergeCell ref="AC24:AD24"/>
    <mergeCell ref="AE24:AF24"/>
    <mergeCell ref="A25:B25"/>
    <mergeCell ref="C25:R25"/>
    <mergeCell ref="S25:T25"/>
    <mergeCell ref="U25:V25"/>
    <mergeCell ref="W25:X25"/>
    <mergeCell ref="Y25:Z25"/>
    <mergeCell ref="AA25:AB25"/>
    <mergeCell ref="A24:B24"/>
    <mergeCell ref="C24:R24"/>
    <mergeCell ref="S24:T24"/>
    <mergeCell ref="U24:V24"/>
    <mergeCell ref="W24:X24"/>
    <mergeCell ref="Y24:Z24"/>
    <mergeCell ref="A23:B23"/>
    <mergeCell ref="C23:R23"/>
    <mergeCell ref="S23:T23"/>
    <mergeCell ref="U23:V23"/>
    <mergeCell ref="W23:X23"/>
    <mergeCell ref="Y23:Z23"/>
    <mergeCell ref="AA23:AB23"/>
    <mergeCell ref="AC23:AD23"/>
    <mergeCell ref="AE23:AF23"/>
    <mergeCell ref="A22:B22"/>
    <mergeCell ref="C22:R22"/>
    <mergeCell ref="S22:T22"/>
    <mergeCell ref="U22:V22"/>
    <mergeCell ref="W22:X22"/>
    <mergeCell ref="Y22:Z22"/>
    <mergeCell ref="AA22:AB22"/>
    <mergeCell ref="AC22:AD22"/>
    <mergeCell ref="AE22:AF22"/>
    <mergeCell ref="AA20:AB20"/>
    <mergeCell ref="AC20:AD20"/>
    <mergeCell ref="AE20:AF20"/>
    <mergeCell ref="A21:B21"/>
    <mergeCell ref="C21:R21"/>
    <mergeCell ref="S21:T21"/>
    <mergeCell ref="U21:V21"/>
    <mergeCell ref="W21:X21"/>
    <mergeCell ref="Y21:Z21"/>
    <mergeCell ref="AA21:AB21"/>
    <mergeCell ref="A20:B20"/>
    <mergeCell ref="C20:R20"/>
    <mergeCell ref="S20:T20"/>
    <mergeCell ref="U20:V20"/>
    <mergeCell ref="W20:X20"/>
    <mergeCell ref="Y20:Z20"/>
    <mergeCell ref="AC21:AD21"/>
    <mergeCell ref="AE21:AF21"/>
    <mergeCell ref="E16:M16"/>
    <mergeCell ref="N16:P16"/>
    <mergeCell ref="Q16:AB16"/>
    <mergeCell ref="E17:M17"/>
    <mergeCell ref="N17:P17"/>
    <mergeCell ref="Q17:AB17"/>
    <mergeCell ref="E14:M14"/>
    <mergeCell ref="N14:P14"/>
    <mergeCell ref="Q14:AB14"/>
    <mergeCell ref="E15:M15"/>
    <mergeCell ref="N15:P15"/>
    <mergeCell ref="Q15:AB15"/>
    <mergeCell ref="E12:M12"/>
    <mergeCell ref="N12:P12"/>
    <mergeCell ref="Q12:AB12"/>
    <mergeCell ref="E13:M13"/>
    <mergeCell ref="N13:P13"/>
    <mergeCell ref="Q13:AB13"/>
    <mergeCell ref="E10:M10"/>
    <mergeCell ref="N10:P10"/>
    <mergeCell ref="Q10:AB10"/>
    <mergeCell ref="E11:M11"/>
    <mergeCell ref="N11:P11"/>
    <mergeCell ref="Q11:AB11"/>
    <mergeCell ref="E8:M8"/>
    <mergeCell ref="N8:P8"/>
    <mergeCell ref="Q8:AB8"/>
    <mergeCell ref="E9:M9"/>
    <mergeCell ref="N9:P9"/>
    <mergeCell ref="Q9:AB9"/>
    <mergeCell ref="G1:X1"/>
    <mergeCell ref="C3:I3"/>
    <mergeCell ref="M3:S3"/>
    <mergeCell ref="AA3:AF3"/>
    <mergeCell ref="E4:L4"/>
    <mergeCell ref="E7:M7"/>
    <mergeCell ref="N7:P7"/>
    <mergeCell ref="Q7:AB7"/>
  </mergeCells>
  <pageMargins left="0.55118110236220474" right="0.55118110236220474" top="0.59055118110236227" bottom="0.78740157480314965" header="0.19685039370078741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20" zoomScaleNormal="120" workbookViewId="0">
      <selection activeCell="D16" sqref="D16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2" width="3.28515625" customWidth="1"/>
    <col min="33" max="33" width="8.42578125" style="39" customWidth="1"/>
  </cols>
  <sheetData>
    <row r="1" spans="1:33" ht="20.25" x14ac:dyDescent="0.3">
      <c r="G1" s="116" t="s">
        <v>17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3"/>
    </row>
    <row r="2" spans="1:33" ht="18" customHeight="1" x14ac:dyDescent="0.3">
      <c r="G2" s="64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13"/>
    </row>
    <row r="3" spans="1:33" ht="18" customHeight="1" x14ac:dyDescent="0.2">
      <c r="A3" t="s">
        <v>13</v>
      </c>
      <c r="C3" s="201" t="s">
        <v>49</v>
      </c>
      <c r="D3" s="201"/>
      <c r="E3" s="201"/>
      <c r="F3" s="201"/>
      <c r="G3" s="201"/>
      <c r="H3" s="201"/>
      <c r="I3" s="201"/>
      <c r="K3" t="s">
        <v>15</v>
      </c>
      <c r="M3" s="202">
        <v>41499</v>
      </c>
      <c r="N3" s="203"/>
      <c r="O3" s="203"/>
      <c r="P3" s="203"/>
      <c r="Q3" s="203"/>
      <c r="R3" s="203"/>
      <c r="S3" s="203"/>
      <c r="U3" t="s">
        <v>16</v>
      </c>
      <c r="AA3" s="204" t="s">
        <v>45</v>
      </c>
      <c r="AB3" s="204"/>
      <c r="AC3" s="204"/>
      <c r="AD3" s="204"/>
      <c r="AE3" s="204"/>
      <c r="AF3" s="204"/>
    </row>
    <row r="4" spans="1:33" ht="24" customHeight="1" x14ac:dyDescent="0.2">
      <c r="A4" t="s">
        <v>14</v>
      </c>
      <c r="E4" s="204" t="s">
        <v>52</v>
      </c>
      <c r="F4" s="204"/>
      <c r="G4" s="204"/>
      <c r="H4" s="204"/>
      <c r="I4" s="204"/>
      <c r="J4" s="204"/>
      <c r="K4" s="204"/>
      <c r="L4" s="204"/>
    </row>
    <row r="5" spans="1:33" ht="14.45" customHeight="1" x14ac:dyDescent="0.2">
      <c r="E5" s="20"/>
      <c r="F5" s="20"/>
      <c r="G5" s="20"/>
      <c r="H5" s="20"/>
      <c r="I5" s="20"/>
      <c r="J5" s="20"/>
      <c r="K5" s="20"/>
      <c r="L5" s="20"/>
    </row>
    <row r="6" spans="1:33" ht="14.45" customHeight="1" thickBot="1" x14ac:dyDescent="0.25">
      <c r="AC6" s="21" t="s">
        <v>48</v>
      </c>
    </row>
    <row r="7" spans="1:33" ht="14.45" customHeight="1" thickBot="1" x14ac:dyDescent="0.25">
      <c r="A7" s="66" t="s">
        <v>0</v>
      </c>
      <c r="B7" s="8">
        <v>1</v>
      </c>
      <c r="C7" s="8">
        <v>2</v>
      </c>
      <c r="D7" s="60"/>
      <c r="E7" s="113" t="s">
        <v>1</v>
      </c>
      <c r="F7" s="114"/>
      <c r="G7" s="114"/>
      <c r="H7" s="114"/>
      <c r="I7" s="114"/>
      <c r="J7" s="114"/>
      <c r="K7" s="114"/>
      <c r="L7" s="114"/>
      <c r="M7" s="115"/>
      <c r="N7" s="113" t="s">
        <v>2</v>
      </c>
      <c r="O7" s="114"/>
      <c r="P7" s="115"/>
      <c r="Q7" s="113" t="s">
        <v>1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5"/>
      <c r="AC7" s="67"/>
      <c r="AD7" s="8">
        <v>1</v>
      </c>
      <c r="AE7" s="8">
        <v>2</v>
      </c>
      <c r="AF7" s="71" t="s">
        <v>0</v>
      </c>
      <c r="AG7" s="39" t="s">
        <v>19</v>
      </c>
    </row>
    <row r="8" spans="1:33" ht="14.45" customHeight="1" x14ac:dyDescent="0.2">
      <c r="A8" s="68" t="str">
        <f t="shared" ref="A8:A22" si="0">IF(B8="","",IF(B8+C8=2,"3",B8+C8))</f>
        <v>3</v>
      </c>
      <c r="B8" s="52">
        <v>1</v>
      </c>
      <c r="C8" s="52">
        <v>1</v>
      </c>
      <c r="D8" s="69" t="s">
        <v>3</v>
      </c>
      <c r="E8" s="123" t="str">
        <f>IF(C26="","",C26)</f>
        <v>15  Die Glorrreichen sieben</v>
      </c>
      <c r="F8" s="124"/>
      <c r="G8" s="124"/>
      <c r="H8" s="124"/>
      <c r="I8" s="124"/>
      <c r="J8" s="124"/>
      <c r="K8" s="124"/>
      <c r="L8" s="124"/>
      <c r="M8" s="125"/>
      <c r="N8" s="126">
        <v>1</v>
      </c>
      <c r="O8" s="127"/>
      <c r="P8" s="128"/>
      <c r="Q8" s="123" t="str">
        <f>IF(C27="","",C27)</f>
        <v>16  Sächs Murmeli</v>
      </c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5"/>
      <c r="AC8" s="69" t="s">
        <v>4</v>
      </c>
      <c r="AD8" s="26" t="str">
        <f t="shared" ref="AD8:AD22" si="1">IF(B8=1,"0",IF(B8="","","1"))</f>
        <v>0</v>
      </c>
      <c r="AE8" s="26" t="str">
        <f t="shared" ref="AE8:AE22" si="2">IF(C8=1,"0",IF(C8="","","1"))</f>
        <v>0</v>
      </c>
      <c r="AF8" s="83">
        <f t="shared" ref="AF8:AF22" si="3">IF(AD8="","",IF(AE8="",AD8,IF(AD8+AE8=2,"3",AD8+AE8)))</f>
        <v>0</v>
      </c>
    </row>
    <row r="9" spans="1:33" ht="14.45" customHeight="1" x14ac:dyDescent="0.2">
      <c r="A9" s="9">
        <f t="shared" si="0"/>
        <v>0</v>
      </c>
      <c r="B9" s="53">
        <v>0</v>
      </c>
      <c r="C9" s="53">
        <v>0</v>
      </c>
      <c r="D9" s="61" t="s">
        <v>5</v>
      </c>
      <c r="E9" s="197" t="str">
        <f>IF(C28="","",C28)</f>
        <v>17  Farmer Boys</v>
      </c>
      <c r="F9" s="198"/>
      <c r="G9" s="198"/>
      <c r="H9" s="198"/>
      <c r="I9" s="198"/>
      <c r="J9" s="198"/>
      <c r="K9" s="198"/>
      <c r="L9" s="198"/>
      <c r="M9" s="199"/>
      <c r="N9" s="176">
        <v>2</v>
      </c>
      <c r="O9" s="200"/>
      <c r="P9" s="177"/>
      <c r="Q9" s="197" t="str">
        <f>IF(C29="","",C29)</f>
        <v>18  Ilfischnorzer</v>
      </c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9"/>
      <c r="AC9" s="61" t="s">
        <v>6</v>
      </c>
      <c r="AD9" s="10" t="str">
        <f t="shared" si="1"/>
        <v>1</v>
      </c>
      <c r="AE9" s="10" t="str">
        <f t="shared" si="2"/>
        <v>1</v>
      </c>
      <c r="AF9" s="12" t="str">
        <f t="shared" si="3"/>
        <v>3</v>
      </c>
    </row>
    <row r="10" spans="1:33" ht="14.45" customHeight="1" x14ac:dyDescent="0.2">
      <c r="A10" s="68" t="str">
        <f t="shared" si="0"/>
        <v>3</v>
      </c>
      <c r="B10" s="54">
        <v>1</v>
      </c>
      <c r="C10" s="54">
        <v>1</v>
      </c>
      <c r="D10" s="70" t="s">
        <v>7</v>
      </c>
      <c r="E10" s="205" t="str">
        <f>IF(C30="","",C30)</f>
        <v>19  Die Böse vo Geschter</v>
      </c>
      <c r="F10" s="206"/>
      <c r="G10" s="206"/>
      <c r="H10" s="206"/>
      <c r="I10" s="206"/>
      <c r="J10" s="206"/>
      <c r="K10" s="206"/>
      <c r="L10" s="206"/>
      <c r="M10" s="207"/>
      <c r="N10" s="167">
        <v>3</v>
      </c>
      <c r="O10" s="208"/>
      <c r="P10" s="168"/>
      <c r="Q10" s="205" t="str">
        <f>IF(C31="","",C31)</f>
        <v>20  Abschleppteam Gargae Galli</v>
      </c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70" t="s">
        <v>47</v>
      </c>
      <c r="AD10" s="26" t="str">
        <f t="shared" si="1"/>
        <v>0</v>
      </c>
      <c r="AE10" s="26" t="str">
        <f t="shared" si="2"/>
        <v>0</v>
      </c>
      <c r="AF10" s="83">
        <f t="shared" si="3"/>
        <v>0</v>
      </c>
    </row>
    <row r="11" spans="1:33" ht="14.45" customHeight="1" x14ac:dyDescent="0.2">
      <c r="A11" s="9">
        <f t="shared" si="0"/>
        <v>0</v>
      </c>
      <c r="B11" s="53">
        <v>0</v>
      </c>
      <c r="C11" s="53">
        <v>0</v>
      </c>
      <c r="D11" s="61" t="s">
        <v>4</v>
      </c>
      <c r="E11" s="197" t="str">
        <f>IF(C27="","",C27)</f>
        <v>16  Sächs Murmeli</v>
      </c>
      <c r="F11" s="198"/>
      <c r="G11" s="198"/>
      <c r="H11" s="198"/>
      <c r="I11" s="198"/>
      <c r="J11" s="198"/>
      <c r="K11" s="198"/>
      <c r="L11" s="198"/>
      <c r="M11" s="199"/>
      <c r="N11" s="176">
        <v>4</v>
      </c>
      <c r="O11" s="200"/>
      <c r="P11" s="177"/>
      <c r="Q11" s="197" t="str">
        <f>IF(C29="","",C29)</f>
        <v>18  Ilfischnorzer</v>
      </c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9"/>
      <c r="AC11" s="61" t="s">
        <v>6</v>
      </c>
      <c r="AD11" s="10" t="str">
        <f t="shared" si="1"/>
        <v>1</v>
      </c>
      <c r="AE11" s="10" t="str">
        <f t="shared" si="2"/>
        <v>1</v>
      </c>
      <c r="AF11" s="12" t="str">
        <f t="shared" si="3"/>
        <v>3</v>
      </c>
    </row>
    <row r="12" spans="1:33" ht="14.45" customHeight="1" x14ac:dyDescent="0.2">
      <c r="A12" s="68" t="str">
        <f t="shared" si="0"/>
        <v>3</v>
      </c>
      <c r="B12" s="54">
        <v>1</v>
      </c>
      <c r="C12" s="54">
        <v>1</v>
      </c>
      <c r="D12" s="70" t="s">
        <v>3</v>
      </c>
      <c r="E12" s="205" t="str">
        <f>IF(C26="","",C26)</f>
        <v>15  Die Glorrreichen sieben</v>
      </c>
      <c r="F12" s="206"/>
      <c r="G12" s="206"/>
      <c r="H12" s="206"/>
      <c r="I12" s="206"/>
      <c r="J12" s="206"/>
      <c r="K12" s="206"/>
      <c r="L12" s="206"/>
      <c r="M12" s="207"/>
      <c r="N12" s="167">
        <v>5</v>
      </c>
      <c r="O12" s="208"/>
      <c r="P12" s="168"/>
      <c r="Q12" s="205" t="str">
        <f>IF(C31="","",C31)</f>
        <v>20  Abschleppteam Gargae Galli</v>
      </c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7"/>
      <c r="AC12" s="70" t="s">
        <v>47</v>
      </c>
      <c r="AD12" s="26" t="str">
        <f t="shared" si="1"/>
        <v>0</v>
      </c>
      <c r="AE12" s="26" t="str">
        <f t="shared" si="2"/>
        <v>0</v>
      </c>
      <c r="AF12" s="83">
        <f t="shared" si="3"/>
        <v>0</v>
      </c>
    </row>
    <row r="13" spans="1:33" ht="14.45" customHeight="1" x14ac:dyDescent="0.2">
      <c r="A13" s="9">
        <f t="shared" si="0"/>
        <v>0</v>
      </c>
      <c r="B13" s="53">
        <v>0</v>
      </c>
      <c r="C13" s="53">
        <v>0</v>
      </c>
      <c r="D13" s="61" t="s">
        <v>5</v>
      </c>
      <c r="E13" s="197" t="str">
        <f>IF(C28="","",C28)</f>
        <v>17  Farmer Boys</v>
      </c>
      <c r="F13" s="198"/>
      <c r="G13" s="198"/>
      <c r="H13" s="198"/>
      <c r="I13" s="198"/>
      <c r="J13" s="198"/>
      <c r="K13" s="198"/>
      <c r="L13" s="198"/>
      <c r="M13" s="199"/>
      <c r="N13" s="176">
        <v>6</v>
      </c>
      <c r="O13" s="200"/>
      <c r="P13" s="177"/>
      <c r="Q13" s="197" t="str">
        <f>IF(C30="","",C30)</f>
        <v>19  Die Böse vo Geschter</v>
      </c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9"/>
      <c r="AC13" s="61" t="s">
        <v>7</v>
      </c>
      <c r="AD13" s="10" t="str">
        <f t="shared" si="1"/>
        <v>1</v>
      </c>
      <c r="AE13" s="10" t="str">
        <f t="shared" si="2"/>
        <v>1</v>
      </c>
      <c r="AF13" s="12" t="str">
        <f t="shared" si="3"/>
        <v>3</v>
      </c>
    </row>
    <row r="14" spans="1:33" ht="14.45" customHeight="1" x14ac:dyDescent="0.2">
      <c r="A14" s="68">
        <f t="shared" si="0"/>
        <v>0</v>
      </c>
      <c r="B14" s="54">
        <v>0</v>
      </c>
      <c r="C14" s="54">
        <v>0</v>
      </c>
      <c r="D14" s="70" t="s">
        <v>3</v>
      </c>
      <c r="E14" s="205" t="str">
        <f>IF(C26="","",C26)</f>
        <v>15  Die Glorrreichen sieben</v>
      </c>
      <c r="F14" s="206"/>
      <c r="G14" s="206"/>
      <c r="H14" s="206"/>
      <c r="I14" s="206"/>
      <c r="J14" s="206"/>
      <c r="K14" s="206"/>
      <c r="L14" s="206"/>
      <c r="M14" s="207"/>
      <c r="N14" s="167">
        <v>7</v>
      </c>
      <c r="O14" s="208"/>
      <c r="P14" s="168"/>
      <c r="Q14" s="205" t="str">
        <f>IF(C29="","",C29)</f>
        <v>18  Ilfischnorzer</v>
      </c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7"/>
      <c r="AC14" s="70" t="s">
        <v>6</v>
      </c>
      <c r="AD14" s="26" t="str">
        <f t="shared" si="1"/>
        <v>1</v>
      </c>
      <c r="AE14" s="26" t="str">
        <f t="shared" si="2"/>
        <v>1</v>
      </c>
      <c r="AF14" s="83" t="str">
        <f t="shared" si="3"/>
        <v>3</v>
      </c>
    </row>
    <row r="15" spans="1:33" ht="14.45" customHeight="1" x14ac:dyDescent="0.2">
      <c r="A15" s="9">
        <f t="shared" si="0"/>
        <v>0</v>
      </c>
      <c r="B15" s="53">
        <v>0</v>
      </c>
      <c r="C15" s="53">
        <v>0</v>
      </c>
      <c r="D15" s="61" t="s">
        <v>4</v>
      </c>
      <c r="E15" s="197" t="str">
        <f>IF(C27="","",C27)</f>
        <v>16  Sächs Murmeli</v>
      </c>
      <c r="F15" s="198"/>
      <c r="G15" s="198"/>
      <c r="H15" s="198"/>
      <c r="I15" s="198"/>
      <c r="J15" s="198"/>
      <c r="K15" s="198"/>
      <c r="L15" s="198"/>
      <c r="M15" s="199"/>
      <c r="N15" s="176">
        <v>8</v>
      </c>
      <c r="O15" s="200"/>
      <c r="P15" s="177"/>
      <c r="Q15" s="197" t="str">
        <f>IF(C30="","",C30)</f>
        <v>19  Die Böse vo Geschter</v>
      </c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9"/>
      <c r="AC15" s="61" t="s">
        <v>7</v>
      </c>
      <c r="AD15" s="10" t="str">
        <f t="shared" si="1"/>
        <v>1</v>
      </c>
      <c r="AE15" s="10" t="str">
        <f t="shared" si="2"/>
        <v>1</v>
      </c>
      <c r="AF15" s="12" t="str">
        <f t="shared" si="3"/>
        <v>3</v>
      </c>
    </row>
    <row r="16" spans="1:33" ht="14.45" customHeight="1" x14ac:dyDescent="0.2">
      <c r="A16" s="68" t="str">
        <f t="shared" si="0"/>
        <v>3</v>
      </c>
      <c r="B16" s="54">
        <v>1</v>
      </c>
      <c r="C16" s="54">
        <v>1</v>
      </c>
      <c r="D16" s="70" t="s">
        <v>5</v>
      </c>
      <c r="E16" s="205" t="str">
        <f>IF(C28="","",C28)</f>
        <v>17  Farmer Boys</v>
      </c>
      <c r="F16" s="206"/>
      <c r="G16" s="206"/>
      <c r="H16" s="206"/>
      <c r="I16" s="206"/>
      <c r="J16" s="206"/>
      <c r="K16" s="206"/>
      <c r="L16" s="206"/>
      <c r="M16" s="207"/>
      <c r="N16" s="167">
        <v>9</v>
      </c>
      <c r="O16" s="208"/>
      <c r="P16" s="168"/>
      <c r="Q16" s="205" t="str">
        <f>IF(C31="","",C31)</f>
        <v>20  Abschleppteam Gargae Galli</v>
      </c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7"/>
      <c r="AC16" s="70" t="s">
        <v>47</v>
      </c>
      <c r="AD16" s="26" t="str">
        <f t="shared" si="1"/>
        <v>0</v>
      </c>
      <c r="AE16" s="26" t="str">
        <f t="shared" si="2"/>
        <v>0</v>
      </c>
      <c r="AF16" s="83">
        <f t="shared" si="3"/>
        <v>0</v>
      </c>
    </row>
    <row r="17" spans="1:32" ht="14.45" customHeight="1" x14ac:dyDescent="0.2">
      <c r="A17" s="9" t="str">
        <f t="shared" si="0"/>
        <v/>
      </c>
      <c r="B17" s="53"/>
      <c r="C17" s="53"/>
      <c r="D17" s="61" t="s">
        <v>6</v>
      </c>
      <c r="E17" s="197" t="str">
        <f>IF(C29="","",C29)</f>
        <v>18  Ilfischnorzer</v>
      </c>
      <c r="F17" s="198"/>
      <c r="G17" s="198"/>
      <c r="H17" s="198"/>
      <c r="I17" s="198"/>
      <c r="J17" s="198"/>
      <c r="K17" s="198"/>
      <c r="L17" s="198"/>
      <c r="M17" s="199"/>
      <c r="N17" s="176">
        <v>10</v>
      </c>
      <c r="O17" s="200"/>
      <c r="P17" s="177"/>
      <c r="Q17" s="197" t="str">
        <f>IF(C30="","",C30)</f>
        <v>19  Die Böse vo Geschter</v>
      </c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9"/>
      <c r="AC17" s="61" t="s">
        <v>7</v>
      </c>
      <c r="AD17" s="10" t="str">
        <f t="shared" si="1"/>
        <v/>
      </c>
      <c r="AE17" s="10" t="str">
        <f t="shared" si="2"/>
        <v/>
      </c>
      <c r="AF17" s="12" t="str">
        <f t="shared" si="3"/>
        <v/>
      </c>
    </row>
    <row r="18" spans="1:32" ht="14.45" customHeight="1" x14ac:dyDescent="0.2">
      <c r="A18" s="68" t="str">
        <f t="shared" si="0"/>
        <v/>
      </c>
      <c r="B18" s="54"/>
      <c r="C18" s="54"/>
      <c r="D18" s="70" t="s">
        <v>3</v>
      </c>
      <c r="E18" s="205" t="str">
        <f>IF(C26="","",C26)</f>
        <v>15  Die Glorrreichen sieben</v>
      </c>
      <c r="F18" s="206"/>
      <c r="G18" s="206"/>
      <c r="H18" s="206"/>
      <c r="I18" s="206"/>
      <c r="J18" s="206"/>
      <c r="K18" s="206"/>
      <c r="L18" s="206"/>
      <c r="M18" s="207"/>
      <c r="N18" s="167">
        <v>11</v>
      </c>
      <c r="O18" s="208"/>
      <c r="P18" s="168"/>
      <c r="Q18" s="205" t="str">
        <f>IF(C28="","",C28)</f>
        <v>17  Farmer Boys</v>
      </c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7"/>
      <c r="AC18" s="70" t="s">
        <v>5</v>
      </c>
      <c r="AD18" s="26" t="str">
        <f t="shared" si="1"/>
        <v/>
      </c>
      <c r="AE18" s="26" t="str">
        <f t="shared" si="2"/>
        <v/>
      </c>
      <c r="AF18" s="83" t="str">
        <f t="shared" si="3"/>
        <v/>
      </c>
    </row>
    <row r="19" spans="1:32" ht="14.45" customHeight="1" x14ac:dyDescent="0.2">
      <c r="A19" s="9" t="str">
        <f t="shared" si="0"/>
        <v/>
      </c>
      <c r="B19" s="53"/>
      <c r="C19" s="53"/>
      <c r="D19" s="61" t="s">
        <v>4</v>
      </c>
      <c r="E19" s="197" t="str">
        <f>IF(C27="","",C27)</f>
        <v>16  Sächs Murmeli</v>
      </c>
      <c r="F19" s="198"/>
      <c r="G19" s="198"/>
      <c r="H19" s="198"/>
      <c r="I19" s="198"/>
      <c r="J19" s="198"/>
      <c r="K19" s="198"/>
      <c r="L19" s="198"/>
      <c r="M19" s="199"/>
      <c r="N19" s="176">
        <v>12</v>
      </c>
      <c r="O19" s="200"/>
      <c r="P19" s="177"/>
      <c r="Q19" s="197" t="str">
        <f>IF(C31="","",C31)</f>
        <v>20  Abschleppteam Gargae Galli</v>
      </c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9"/>
      <c r="AC19" s="61" t="s">
        <v>47</v>
      </c>
      <c r="AD19" s="10" t="str">
        <f t="shared" si="1"/>
        <v/>
      </c>
      <c r="AE19" s="10" t="str">
        <f t="shared" si="2"/>
        <v/>
      </c>
      <c r="AF19" s="12" t="str">
        <f t="shared" si="3"/>
        <v/>
      </c>
    </row>
    <row r="20" spans="1:32" ht="14.45" customHeight="1" x14ac:dyDescent="0.2">
      <c r="A20" s="68" t="str">
        <f t="shared" si="0"/>
        <v/>
      </c>
      <c r="B20" s="54"/>
      <c r="C20" s="54"/>
      <c r="D20" s="70" t="s">
        <v>3</v>
      </c>
      <c r="E20" s="205" t="str">
        <f>IF(C26="","",C26)</f>
        <v>15  Die Glorrreichen sieben</v>
      </c>
      <c r="F20" s="206"/>
      <c r="G20" s="206"/>
      <c r="H20" s="206"/>
      <c r="I20" s="206"/>
      <c r="J20" s="206"/>
      <c r="K20" s="206"/>
      <c r="L20" s="206"/>
      <c r="M20" s="207"/>
      <c r="N20" s="167">
        <v>13</v>
      </c>
      <c r="O20" s="208"/>
      <c r="P20" s="168"/>
      <c r="Q20" s="205" t="str">
        <f>IF(C30="","",C30)</f>
        <v>19  Die Böse vo Geschter</v>
      </c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7"/>
      <c r="AC20" s="70" t="s">
        <v>7</v>
      </c>
      <c r="AD20" s="26" t="str">
        <f t="shared" si="1"/>
        <v/>
      </c>
      <c r="AE20" s="26" t="str">
        <f t="shared" si="2"/>
        <v/>
      </c>
      <c r="AF20" s="83" t="str">
        <f t="shared" si="3"/>
        <v/>
      </c>
    </row>
    <row r="21" spans="1:32" ht="14.45" customHeight="1" x14ac:dyDescent="0.2">
      <c r="A21" s="9" t="str">
        <f t="shared" si="0"/>
        <v/>
      </c>
      <c r="B21" s="53"/>
      <c r="C21" s="53"/>
      <c r="D21" s="61" t="s">
        <v>6</v>
      </c>
      <c r="E21" s="197" t="str">
        <f>IF(C29="","",C29)</f>
        <v>18  Ilfischnorzer</v>
      </c>
      <c r="F21" s="198"/>
      <c r="G21" s="198"/>
      <c r="H21" s="198"/>
      <c r="I21" s="198"/>
      <c r="J21" s="198"/>
      <c r="K21" s="198"/>
      <c r="L21" s="198"/>
      <c r="M21" s="199"/>
      <c r="N21" s="176">
        <v>14</v>
      </c>
      <c r="O21" s="200"/>
      <c r="P21" s="177"/>
      <c r="Q21" s="197" t="str">
        <f>IF(C31="","",C31)</f>
        <v>20  Abschleppteam Gargae Galli</v>
      </c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9"/>
      <c r="AC21" s="61" t="s">
        <v>47</v>
      </c>
      <c r="AD21" s="10" t="str">
        <f t="shared" si="1"/>
        <v/>
      </c>
      <c r="AE21" s="10" t="str">
        <f t="shared" si="2"/>
        <v/>
      </c>
      <c r="AF21" s="12" t="str">
        <f t="shared" si="3"/>
        <v/>
      </c>
    </row>
    <row r="22" spans="1:32" ht="14.45" customHeight="1" thickBot="1" x14ac:dyDescent="0.25">
      <c r="A22" s="62" t="str">
        <f t="shared" si="0"/>
        <v/>
      </c>
      <c r="B22" s="57"/>
      <c r="C22" s="57"/>
      <c r="D22" s="63" t="s">
        <v>4</v>
      </c>
      <c r="E22" s="246" t="str">
        <f>IF(C27="","",C27)</f>
        <v>16  Sächs Murmeli</v>
      </c>
      <c r="F22" s="247"/>
      <c r="G22" s="247"/>
      <c r="H22" s="247"/>
      <c r="I22" s="247"/>
      <c r="J22" s="247"/>
      <c r="K22" s="247"/>
      <c r="L22" s="247"/>
      <c r="M22" s="248"/>
      <c r="N22" s="235">
        <v>15</v>
      </c>
      <c r="O22" s="249"/>
      <c r="P22" s="236"/>
      <c r="Q22" s="246" t="str">
        <f>IF(C28="","",C28)</f>
        <v>17  Farmer Boys</v>
      </c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8"/>
      <c r="AC22" s="63" t="s">
        <v>5</v>
      </c>
      <c r="AD22" s="33" t="str">
        <f t="shared" si="1"/>
        <v/>
      </c>
      <c r="AE22" s="33" t="str">
        <f t="shared" si="2"/>
        <v/>
      </c>
      <c r="AF22" s="32" t="str">
        <f t="shared" si="3"/>
        <v/>
      </c>
    </row>
    <row r="23" spans="1:32" ht="14.45" customHeight="1" x14ac:dyDescent="0.2">
      <c r="A23" s="17"/>
      <c r="B23" s="18"/>
      <c r="C23" s="18"/>
      <c r="D23" s="17"/>
      <c r="E23" s="19"/>
      <c r="F23" s="19"/>
      <c r="G23" s="19"/>
      <c r="H23" s="19"/>
      <c r="I23" s="19"/>
      <c r="J23" s="19"/>
      <c r="K23" s="19"/>
      <c r="L23" s="19"/>
      <c r="M23" s="19"/>
      <c r="N23" s="18"/>
      <c r="O23" s="18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7"/>
      <c r="AD23" s="18"/>
      <c r="AE23" s="18"/>
      <c r="AF23" s="17"/>
    </row>
    <row r="24" spans="1:32" ht="14.45" customHeight="1" thickBot="1" x14ac:dyDescent="0.25"/>
    <row r="25" spans="1:32" ht="14.45" customHeight="1" thickBot="1" x14ac:dyDescent="0.25">
      <c r="A25" s="154"/>
      <c r="B25" s="143"/>
      <c r="C25" s="113" t="s">
        <v>1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6"/>
      <c r="N25" s="156"/>
      <c r="O25" s="156"/>
      <c r="P25" s="157"/>
      <c r="Q25" s="113" t="s">
        <v>3</v>
      </c>
      <c r="R25" s="115"/>
      <c r="S25" s="113" t="s">
        <v>4</v>
      </c>
      <c r="T25" s="158"/>
      <c r="U25" s="113" t="s">
        <v>5</v>
      </c>
      <c r="V25" s="115"/>
      <c r="W25" s="113" t="s">
        <v>6</v>
      </c>
      <c r="X25" s="158"/>
      <c r="Y25" s="113" t="s">
        <v>7</v>
      </c>
      <c r="Z25" s="115"/>
      <c r="AA25" s="113" t="s">
        <v>47</v>
      </c>
      <c r="AB25" s="158"/>
      <c r="AC25" s="143" t="s">
        <v>9</v>
      </c>
      <c r="AD25" s="143"/>
      <c r="AE25" s="143"/>
      <c r="AF25" s="144"/>
    </row>
    <row r="26" spans="1:32" ht="14.45" customHeight="1" x14ac:dyDescent="0.2">
      <c r="A26" s="145" t="s">
        <v>3</v>
      </c>
      <c r="B26" s="146"/>
      <c r="C26" s="250" t="s">
        <v>68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1"/>
      <c r="Q26" s="251"/>
      <c r="R26" s="252"/>
      <c r="S26" s="126" t="str">
        <f>A8</f>
        <v>3</v>
      </c>
      <c r="T26" s="128"/>
      <c r="U26" s="126" t="str">
        <f>A18</f>
        <v/>
      </c>
      <c r="V26" s="128"/>
      <c r="W26" s="126">
        <f>A14</f>
        <v>0</v>
      </c>
      <c r="X26" s="128"/>
      <c r="Y26" s="126" t="str">
        <f>A20</f>
        <v/>
      </c>
      <c r="Z26" s="128"/>
      <c r="AA26" s="126" t="str">
        <f>A12</f>
        <v>3</v>
      </c>
      <c r="AB26" s="128"/>
      <c r="AC26" s="146">
        <f>IF(A8="","",(IF(Q26&lt;&gt;"",Q26,0))+(IF(S26&lt;&gt;"",S26,0))+(IF(U26&lt;&gt;"",U26,0))+(IF(W26&lt;&gt;"",W26,0))+(IF(Y26&lt;&gt;"",Y26,0))+(IF(AA26&lt;&gt;"",AA26,0)))</f>
        <v>6</v>
      </c>
      <c r="AD26" s="146"/>
      <c r="AE26" s="214"/>
      <c r="AF26" s="215"/>
    </row>
    <row r="27" spans="1:32" ht="14.45" customHeight="1" x14ac:dyDescent="0.2">
      <c r="A27" s="172" t="s">
        <v>4</v>
      </c>
      <c r="B27" s="160"/>
      <c r="C27" s="216" t="s">
        <v>69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8"/>
      <c r="Q27" s="176">
        <f>AF8</f>
        <v>0</v>
      </c>
      <c r="R27" s="177"/>
      <c r="S27" s="253"/>
      <c r="T27" s="254"/>
      <c r="U27" s="176" t="str">
        <f>A22</f>
        <v/>
      </c>
      <c r="V27" s="177"/>
      <c r="W27" s="176">
        <f>A11</f>
        <v>0</v>
      </c>
      <c r="X27" s="177"/>
      <c r="Y27" s="176">
        <f>A15</f>
        <v>0</v>
      </c>
      <c r="Z27" s="177"/>
      <c r="AA27" s="176" t="str">
        <f>A19</f>
        <v/>
      </c>
      <c r="AB27" s="177"/>
      <c r="AC27" s="159">
        <f>IF(AF8="","",(IF(Q27&lt;&gt;"",Q27,0))+(IF(S27&lt;&gt;"",S27,0))+(IF(U27&lt;&gt;"",U27,0))+(IF(W27&lt;&gt;"",W27,0))+(IF(Y27&lt;&gt;"",Y27,0))+(IF(AA27&lt;&gt;"",AA27,0)))</f>
        <v>0</v>
      </c>
      <c r="AD27" s="159"/>
      <c r="AE27" s="221"/>
      <c r="AF27" s="222"/>
    </row>
    <row r="28" spans="1:32" ht="14.45" customHeight="1" x14ac:dyDescent="0.2">
      <c r="A28" s="162" t="s">
        <v>5</v>
      </c>
      <c r="B28" s="163"/>
      <c r="C28" s="223" t="s">
        <v>70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5"/>
      <c r="Q28" s="167" t="str">
        <f>AF18</f>
        <v/>
      </c>
      <c r="R28" s="168"/>
      <c r="S28" s="167" t="str">
        <f>AF22</f>
        <v/>
      </c>
      <c r="T28" s="168"/>
      <c r="U28" s="253"/>
      <c r="V28" s="254"/>
      <c r="W28" s="167">
        <f>A9</f>
        <v>0</v>
      </c>
      <c r="X28" s="168"/>
      <c r="Y28" s="167">
        <f>A13</f>
        <v>0</v>
      </c>
      <c r="Z28" s="168"/>
      <c r="AA28" s="167" t="str">
        <f>A16</f>
        <v>3</v>
      </c>
      <c r="AB28" s="168"/>
      <c r="AC28" s="146">
        <f>IF(A9="","",(IF(Q28&lt;&gt;"",Q28,0))+(IF(S28&lt;&gt;"",S28,0))+(IF(U28&lt;&gt;"",U28,0))+(IF(W28&lt;&gt;"",W28,0))+(IF(Y28&lt;&gt;"",Y28,0))+(IF(AA28&lt;&gt;"",AA28,0)))</f>
        <v>3</v>
      </c>
      <c r="AD28" s="146"/>
      <c r="AE28" s="228"/>
      <c r="AF28" s="229"/>
    </row>
    <row r="29" spans="1:32" ht="14.45" customHeight="1" x14ac:dyDescent="0.2">
      <c r="A29" s="172" t="s">
        <v>6</v>
      </c>
      <c r="B29" s="160"/>
      <c r="C29" s="216" t="s">
        <v>71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8"/>
      <c r="Q29" s="176" t="str">
        <f>AF14</f>
        <v>3</v>
      </c>
      <c r="R29" s="177"/>
      <c r="S29" s="176" t="str">
        <f>AF11</f>
        <v>3</v>
      </c>
      <c r="T29" s="177"/>
      <c r="U29" s="176" t="str">
        <f>AF9</f>
        <v>3</v>
      </c>
      <c r="V29" s="177"/>
      <c r="W29" s="253"/>
      <c r="X29" s="254"/>
      <c r="Y29" s="176" t="str">
        <f>A17</f>
        <v/>
      </c>
      <c r="Z29" s="177"/>
      <c r="AA29" s="176" t="str">
        <f>A21</f>
        <v/>
      </c>
      <c r="AB29" s="177"/>
      <c r="AC29" s="159">
        <f>IF(AF9="","",(IF(Q29&lt;&gt;"",Q29,0))+(IF(S29&lt;&gt;"",S29,0))+(IF(U29&lt;&gt;"",U29,0))+(IF(W29&lt;&gt;"",W29,0))+(IF(Y29&lt;&gt;"",Y29,0))+(IF(AA29&lt;&gt;"",AA29,0)))</f>
        <v>9</v>
      </c>
      <c r="AD29" s="159"/>
      <c r="AE29" s="221"/>
      <c r="AF29" s="222"/>
    </row>
    <row r="30" spans="1:32" ht="14.45" customHeight="1" x14ac:dyDescent="0.2">
      <c r="A30" s="162" t="s">
        <v>7</v>
      </c>
      <c r="B30" s="163"/>
      <c r="C30" s="223" t="s">
        <v>72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5"/>
      <c r="Q30" s="167" t="str">
        <f>AF20</f>
        <v/>
      </c>
      <c r="R30" s="168"/>
      <c r="S30" s="167" t="str">
        <f>AF15</f>
        <v>3</v>
      </c>
      <c r="T30" s="168"/>
      <c r="U30" s="167" t="str">
        <f>AF13</f>
        <v>3</v>
      </c>
      <c r="V30" s="168"/>
      <c r="W30" s="167" t="str">
        <f>AF17</f>
        <v/>
      </c>
      <c r="X30" s="168"/>
      <c r="Y30" s="253"/>
      <c r="Z30" s="254"/>
      <c r="AA30" s="167" t="str">
        <f>A10</f>
        <v>3</v>
      </c>
      <c r="AB30" s="168"/>
      <c r="AC30" s="146">
        <f>IF(A10="","",(IF(Q30&lt;&gt;"",Q30,0))+(IF(S30&lt;&gt;"",S30,0))+(IF(U30&lt;&gt;"",U30,0))+(IF(W30&lt;&gt;"",W30,0))+(IF(Y30&lt;&gt;"",Y30,0))+(IF(AA30&lt;&gt;"",AA30,0)))</f>
        <v>9</v>
      </c>
      <c r="AD30" s="146"/>
      <c r="AE30" s="228"/>
      <c r="AF30" s="229"/>
    </row>
    <row r="31" spans="1:32" ht="14.45" customHeight="1" thickBot="1" x14ac:dyDescent="0.25">
      <c r="A31" s="180" t="s">
        <v>47</v>
      </c>
      <c r="B31" s="181"/>
      <c r="C31" s="257" t="s">
        <v>73</v>
      </c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9"/>
      <c r="Q31" s="132">
        <f>AF12</f>
        <v>0</v>
      </c>
      <c r="R31" s="134"/>
      <c r="S31" s="132" t="str">
        <f>AF19</f>
        <v/>
      </c>
      <c r="T31" s="134"/>
      <c r="U31" s="132">
        <f>AF16</f>
        <v>0</v>
      </c>
      <c r="V31" s="134"/>
      <c r="W31" s="132" t="str">
        <f>AF21</f>
        <v/>
      </c>
      <c r="X31" s="134"/>
      <c r="Y31" s="132">
        <f>AF10</f>
        <v>0</v>
      </c>
      <c r="Z31" s="134"/>
      <c r="AA31" s="255"/>
      <c r="AB31" s="256"/>
      <c r="AC31" s="187">
        <f>IF(AF10="","",(IF(Q31&lt;&gt;"",Q31,0))+(IF(S31&lt;&gt;"",S31,0))+(IF(U31&lt;&gt;"",U31,0))+(IF(W31&lt;&gt;"",W31,0))+(IF(Y31&lt;&gt;"",Y31,0))+(IF(AA31&lt;&gt;"",AA31,0)))</f>
        <v>0</v>
      </c>
      <c r="AD31" s="187"/>
      <c r="AE31" s="260"/>
      <c r="AF31" s="261"/>
    </row>
    <row r="32" spans="1:32" ht="14.45" customHeight="1" x14ac:dyDescent="0.2">
      <c r="A32" s="17"/>
      <c r="B32" s="17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7"/>
      <c r="AD32" s="17"/>
      <c r="AE32" s="17"/>
      <c r="AF32" s="17"/>
    </row>
    <row r="33" spans="1:32" ht="14.45" customHeight="1" thickBot="1" x14ac:dyDescent="0.25">
      <c r="A33" s="4" t="s">
        <v>10</v>
      </c>
      <c r="E33" s="2"/>
    </row>
    <row r="34" spans="1:32" ht="14.45" customHeight="1" x14ac:dyDescent="0.2">
      <c r="A34" s="109" t="str">
        <f>IF(B34="","",IF(C34="",B34,IF(B34+C34=2,3,IF(D34="",B34+C34,B34+C34+D34))))</f>
        <v/>
      </c>
      <c r="B34" s="110"/>
      <c r="C34" s="110"/>
      <c r="D34" s="110"/>
      <c r="E34" s="78" t="str">
        <f>IF(AE26="","",IF(AE26=1,A26,IF(AE27=1,A27,IF(AE28=1,A28,IF(AE29=1,A29,IF(AE30=1,A30,IF(AE31=1,A31)))))))</f>
        <v/>
      </c>
      <c r="F34" s="123" t="str">
        <f>IF(AE26="","",IF(AE26=1,C26,IF(AE27=1,C27,IF(AE28=1,C28,IF(AE29=1,C29,IF(AE30=1,C30,IF(AE31=1,C31)))))))</f>
        <v/>
      </c>
      <c r="G34" s="124"/>
      <c r="H34" s="124"/>
      <c r="I34" s="124"/>
      <c r="J34" s="124"/>
      <c r="K34" s="124"/>
      <c r="L34" s="124"/>
      <c r="M34" s="125"/>
      <c r="N34" s="126">
        <v>16</v>
      </c>
      <c r="O34" s="127"/>
      <c r="P34" s="128"/>
      <c r="Q34" s="123" t="str">
        <f>IF(AE26="","",IF(AE26=4,C26,IF(AE27=4,C27,IF(AE28=4,C28,IF(AE29=4,C29,IF(AE30=4,C30,IF(AE31=4,C31)))))))</f>
        <v/>
      </c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78" t="str">
        <f>IF(AE26="","",IF(AE26=4,A26,IF(AE27=4,A27,IF(AE28=4,A28,IF(AE29=4,A29,IF(AE30=4,A30,IF(AE31=4,A31)))))))</f>
        <v/>
      </c>
      <c r="AC34" s="86" t="str">
        <f t="shared" ref="AC34:AE35" si="4">IF(B34=1,"0",IF(B34="","","1"))</f>
        <v/>
      </c>
      <c r="AD34" s="86" t="str">
        <f t="shared" si="4"/>
        <v/>
      </c>
      <c r="AE34" s="86" t="str">
        <f t="shared" si="4"/>
        <v/>
      </c>
      <c r="AF34" s="85" t="str">
        <f>IF(AC34="","",IF(AD34="",AC34,IF(AC34+AD34=2,3,IF(AE34="",AC34+AD34,AC34+AD34+AE34))))</f>
        <v/>
      </c>
    </row>
    <row r="35" spans="1:32" ht="14.45" customHeight="1" thickBot="1" x14ac:dyDescent="0.25">
      <c r="A35" s="22" t="str">
        <f>IF(B35="","",IF(C35="",B35,IF(B35+C35=2,3,IF(D35="",B35+C35,B35+C35+D35))))</f>
        <v/>
      </c>
      <c r="B35" s="55"/>
      <c r="C35" s="55"/>
      <c r="D35" s="55"/>
      <c r="E35" s="81" t="str">
        <f>IF(AE26="","",IF(AE26=2,A26,IF(AE27=2,A27,IF(AE28=2,A28,IF(AE29=2,A29,IF(AE30=2,A30,IF(AE31=2,A31)))))))</f>
        <v/>
      </c>
      <c r="F35" s="129" t="str">
        <f>IF(AE26="","",IF(AE26=2,C26,IF(AE27=2,C27,IF(AE28=2,C28,IF(AE29=2,C29,IF(AE30=2,C30,IF(AE31=2,C31)))))))</f>
        <v/>
      </c>
      <c r="G35" s="130"/>
      <c r="H35" s="130"/>
      <c r="I35" s="130"/>
      <c r="J35" s="130"/>
      <c r="K35" s="130"/>
      <c r="L35" s="130"/>
      <c r="M35" s="131"/>
      <c r="N35" s="132">
        <v>17</v>
      </c>
      <c r="O35" s="133"/>
      <c r="P35" s="134"/>
      <c r="Q35" s="129" t="str">
        <f>IF(AE26="","",IF(AE26=3,C26,IF(AE27=3,C27,IF(AE28=3,C28,IF(AE29=3,C29,IF(AE30=3,C30,IF(AE31=3,C31)))))))</f>
        <v/>
      </c>
      <c r="R35" s="130"/>
      <c r="S35" s="130"/>
      <c r="T35" s="130"/>
      <c r="U35" s="130"/>
      <c r="V35" s="130"/>
      <c r="W35" s="130"/>
      <c r="X35" s="130"/>
      <c r="Y35" s="130"/>
      <c r="Z35" s="130"/>
      <c r="AA35" s="131"/>
      <c r="AB35" s="81" t="str">
        <f>IF(AE26="","",IF(AE26=3,A26,IF(AE27=3,A27,IF(AE28=3,A28,IF(AE29=3,A29,IF(AE30=3,A30,IF(AE31=3,A31)))))))</f>
        <v/>
      </c>
      <c r="AC35" s="23" t="str">
        <f t="shared" si="4"/>
        <v/>
      </c>
      <c r="AD35" s="23" t="str">
        <f t="shared" si="4"/>
        <v/>
      </c>
      <c r="AE35" s="23" t="str">
        <f t="shared" si="4"/>
        <v/>
      </c>
      <c r="AF35" s="24" t="str">
        <f>IF(AC35="","",IF(AD35="",AC35,IF(AC35+AD35=2,3,IF(AE35="",AC35+AD35,AC35+AD35+AE35))))</f>
        <v/>
      </c>
    </row>
    <row r="36" spans="1:32" ht="14.45" customHeight="1" x14ac:dyDescent="0.2">
      <c r="A36" s="17"/>
      <c r="B36" s="18"/>
      <c r="C36" s="18"/>
      <c r="D36" s="18"/>
      <c r="E36" s="20"/>
      <c r="F36" s="19"/>
      <c r="G36" s="19"/>
      <c r="H36" s="19"/>
      <c r="I36" s="19"/>
      <c r="J36" s="19"/>
      <c r="K36" s="19"/>
      <c r="L36" s="19"/>
      <c r="M36" s="19"/>
      <c r="N36" s="18"/>
      <c r="O36" s="18"/>
      <c r="P36" s="18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0"/>
      <c r="AC36" s="18"/>
      <c r="AD36" s="18"/>
      <c r="AE36" s="18"/>
      <c r="AF36" s="17"/>
    </row>
    <row r="37" spans="1:32" ht="14.45" customHeight="1" thickBot="1" x14ac:dyDescent="0.25">
      <c r="A37" s="3" t="s">
        <v>46</v>
      </c>
    </row>
    <row r="38" spans="1:32" ht="14.45" customHeight="1" thickBot="1" x14ac:dyDescent="0.25">
      <c r="A38" s="34" t="str">
        <f>IF(B38="","",IF(C38="",B38,IF(B38+C38=2,3,IF(D38="",B38+C38,B38+C38+D38))))</f>
        <v/>
      </c>
      <c r="B38" s="59"/>
      <c r="C38" s="59"/>
      <c r="D38" s="59"/>
      <c r="E38" s="38" t="str">
        <f>IF(AE26="","",IF(AE26=5,A26,IF(AE27=5,A27,IF(AE28=5,A28,IF(AE29=5,A29,IF(AE30=5,A30,IF(AE31=5,A31)))))))</f>
        <v/>
      </c>
      <c r="F38" s="189" t="str">
        <f>IF(AE26="","",IF(AE26=5,C26,IF(AE27=5,C27,IF(AE28=5,C28,IF(AE29=5,C29,IF(AE30=5,C30,IF(AE31=5,C31)))))))</f>
        <v/>
      </c>
      <c r="G38" s="190"/>
      <c r="H38" s="190"/>
      <c r="I38" s="190"/>
      <c r="J38" s="190"/>
      <c r="K38" s="190"/>
      <c r="L38" s="190"/>
      <c r="M38" s="191"/>
      <c r="N38" s="192">
        <v>18</v>
      </c>
      <c r="O38" s="193"/>
      <c r="P38" s="194"/>
      <c r="Q38" s="189" t="str">
        <f>IF(AE26="","",IF(AE26=6,C26,IF(AE27=6,C27,IF(AE28=6,C28,IF(AE29=6,C29,IF(AE30=6,C30,IF(AE31=6,C31)))))))</f>
        <v/>
      </c>
      <c r="R38" s="190"/>
      <c r="S38" s="190"/>
      <c r="T38" s="190"/>
      <c r="U38" s="190"/>
      <c r="V38" s="190"/>
      <c r="W38" s="190"/>
      <c r="X38" s="190"/>
      <c r="Y38" s="190"/>
      <c r="Z38" s="190"/>
      <c r="AA38" s="191"/>
      <c r="AB38" s="38" t="str">
        <f>IF(AE26="","",IF(AE26=6,A26,IF(AE27=6,A27,IF(AE28=6,A28,IF(AE29=6,A29,IF(AE30=6,A30,IF(AE31=6,A31)))))))</f>
        <v/>
      </c>
      <c r="AC38" s="35" t="str">
        <f>IF(B38=1,"0",IF(B38="","","1"))</f>
        <v/>
      </c>
      <c r="AD38" s="35" t="str">
        <f>IF(C38=1,"0",IF(C38="","","1"))</f>
        <v/>
      </c>
      <c r="AE38" s="35" t="str">
        <f>IF(D38=1,"0",IF(D38="","","1"))</f>
        <v/>
      </c>
      <c r="AF38" s="36" t="str">
        <f>IF(AC38="","",IF(AD38="",AC38,IF(AC38+AD38=2,3,IF(AE38="",AC38+AD38,AC38+AD38+AE38))))</f>
        <v/>
      </c>
    </row>
    <row r="39" spans="1:32" ht="14.45" customHeight="1" x14ac:dyDescent="0.2">
      <c r="A39" s="17"/>
      <c r="B39" s="18"/>
      <c r="C39" s="18"/>
      <c r="D39" s="18"/>
      <c r="E39" s="20"/>
      <c r="F39" s="19"/>
      <c r="G39" s="19"/>
      <c r="H39" s="19"/>
      <c r="I39" s="19"/>
      <c r="J39" s="19"/>
      <c r="K39" s="19"/>
      <c r="L39" s="19"/>
      <c r="M39" s="19"/>
      <c r="N39" s="18"/>
      <c r="O39" s="18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18"/>
      <c r="AD39" s="18"/>
      <c r="AE39" s="18"/>
      <c r="AF39" s="17"/>
    </row>
    <row r="40" spans="1:32" ht="14.45" customHeight="1" thickBot="1" x14ac:dyDescent="0.25">
      <c r="A40" s="3" t="s">
        <v>11</v>
      </c>
    </row>
    <row r="41" spans="1:32" ht="14.45" customHeight="1" thickBot="1" x14ac:dyDescent="0.25">
      <c r="A41" s="41" t="str">
        <f>IF(B41="","",IF(C41="",B41,IF(B41+C41=2,3,IF(D41="",B41+C41,B41+C41+D41))))</f>
        <v/>
      </c>
      <c r="B41" s="58"/>
      <c r="C41" s="58"/>
      <c r="D41" s="58"/>
      <c r="E41" s="67" t="str">
        <f>IF(A34="","",IF(A34&gt;1,AB34,E34))</f>
        <v/>
      </c>
      <c r="F41" s="195" t="str">
        <f>IF(A34="","",IF(A34&gt;1,Q34,F34))</f>
        <v/>
      </c>
      <c r="G41" s="156"/>
      <c r="H41" s="156"/>
      <c r="I41" s="156"/>
      <c r="J41" s="156"/>
      <c r="K41" s="156"/>
      <c r="L41" s="156"/>
      <c r="M41" s="157"/>
      <c r="N41" s="196">
        <v>19</v>
      </c>
      <c r="O41" s="155"/>
      <c r="P41" s="158"/>
      <c r="Q41" s="195" t="str">
        <f>IF(A35="","",IF(A35&gt;1,Q35,F35))</f>
        <v/>
      </c>
      <c r="R41" s="156"/>
      <c r="S41" s="156"/>
      <c r="T41" s="156"/>
      <c r="U41" s="156"/>
      <c r="V41" s="156"/>
      <c r="W41" s="156"/>
      <c r="X41" s="156"/>
      <c r="Y41" s="156"/>
      <c r="Z41" s="156"/>
      <c r="AA41" s="157"/>
      <c r="AB41" s="67" t="str">
        <f>IF(A35="","",IF(A35&gt;1,AB35,E35))</f>
        <v/>
      </c>
      <c r="AC41" s="44" t="str">
        <f>IF(B41=1,"0",IF(B41="","","1"))</f>
        <v/>
      </c>
      <c r="AD41" s="44" t="str">
        <f>IF(C41=1,"0",IF(C41="","","1"))</f>
        <v/>
      </c>
      <c r="AE41" s="44" t="str">
        <f>IF(D41=1,"0",IF(D41="","","1"))</f>
        <v/>
      </c>
      <c r="AF41" s="45" t="str">
        <f>IF(AC41="","",IF(AD41="",AC41,IF(AC41+AD41=2,3,IF(AE41="",AC41+AD41,AC41+AD41+AE41))))</f>
        <v/>
      </c>
    </row>
    <row r="42" spans="1:32" ht="14.45" customHeight="1" x14ac:dyDescent="0.2">
      <c r="A42" s="17"/>
      <c r="B42" s="18"/>
      <c r="C42" s="18"/>
      <c r="D42" s="18"/>
      <c r="E42" s="20"/>
      <c r="F42" s="19"/>
      <c r="G42" s="19"/>
      <c r="H42" s="19"/>
      <c r="I42" s="19"/>
      <c r="J42" s="19"/>
      <c r="K42" s="19"/>
      <c r="L42" s="19"/>
      <c r="M42" s="19"/>
      <c r="N42" s="18"/>
      <c r="O42" s="18"/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18"/>
      <c r="AD42" s="18"/>
      <c r="AE42" s="18"/>
      <c r="AF42" s="17"/>
    </row>
    <row r="43" spans="1:32" ht="14.45" customHeight="1" thickBot="1" x14ac:dyDescent="0.25">
      <c r="A43" s="3" t="s">
        <v>12</v>
      </c>
    </row>
    <row r="44" spans="1:32" ht="14.45" customHeight="1" thickBot="1" x14ac:dyDescent="0.25">
      <c r="A44" s="34" t="str">
        <f>IF(B44="","",IF(C44="",B44,IF(B44+C44=2,3,IF(D44="",B44+C44,B44+C44+D44))))</f>
        <v/>
      </c>
      <c r="B44" s="59"/>
      <c r="C44" s="59"/>
      <c r="D44" s="59"/>
      <c r="E44" s="38" t="str">
        <f>IF(A34="","",IF(A34&gt;1,E34,AB34))</f>
        <v/>
      </c>
      <c r="F44" s="189" t="str">
        <f>IF(A34="","",IF(A34&gt;1,F34,Q34))</f>
        <v/>
      </c>
      <c r="G44" s="190"/>
      <c r="H44" s="190"/>
      <c r="I44" s="190"/>
      <c r="J44" s="190"/>
      <c r="K44" s="190"/>
      <c r="L44" s="190"/>
      <c r="M44" s="191"/>
      <c r="N44" s="192">
        <v>20</v>
      </c>
      <c r="O44" s="193"/>
      <c r="P44" s="194"/>
      <c r="Q44" s="189" t="str">
        <f>IF(A35="","",IF(A35&gt;1,F35,Q35))</f>
        <v/>
      </c>
      <c r="R44" s="190"/>
      <c r="S44" s="190"/>
      <c r="T44" s="190"/>
      <c r="U44" s="190"/>
      <c r="V44" s="190"/>
      <c r="W44" s="190"/>
      <c r="X44" s="190"/>
      <c r="Y44" s="190"/>
      <c r="Z44" s="190"/>
      <c r="AA44" s="191"/>
      <c r="AB44" s="38" t="str">
        <f>IF(A35="","",IF(A35&gt;1,E35,AB35))</f>
        <v/>
      </c>
      <c r="AC44" s="35" t="str">
        <f>IF(B44=1,"0",IF(B44="","","1"))</f>
        <v/>
      </c>
      <c r="AD44" s="35" t="str">
        <f>IF(C44=1,"0",IF(C44="","","1"))</f>
        <v/>
      </c>
      <c r="AE44" s="35" t="str">
        <f>IF(D44=1,"0",IF(D44="","","1"))</f>
        <v/>
      </c>
      <c r="AF44" s="36" t="str">
        <f>IF(AC44="","",IF(AD44="",AC44,IF(AC44+AD44=2,3,IF(AE44="",AC44+AD44,AC44+AD44+AE44))))</f>
        <v/>
      </c>
    </row>
    <row r="45" spans="1:32" ht="14.1" customHeight="1" x14ac:dyDescent="0.2"/>
    <row r="46" spans="1:32" ht="14.1" customHeight="1" x14ac:dyDescent="0.2"/>
    <row r="47" spans="1:32" ht="14.1" customHeight="1" x14ac:dyDescent="0.2"/>
  </sheetData>
  <mergeCells count="138">
    <mergeCell ref="F44:M44"/>
    <mergeCell ref="N44:P44"/>
    <mergeCell ref="Q44:AA44"/>
    <mergeCell ref="F35:M35"/>
    <mergeCell ref="N35:P35"/>
    <mergeCell ref="Q35:AA35"/>
    <mergeCell ref="F38:M38"/>
    <mergeCell ref="N38:P38"/>
    <mergeCell ref="Q38:AA38"/>
    <mergeCell ref="AE31:AF31"/>
    <mergeCell ref="F34:M34"/>
    <mergeCell ref="N34:P34"/>
    <mergeCell ref="Q34:AA34"/>
    <mergeCell ref="AA30:AB30"/>
    <mergeCell ref="AC30:AD30"/>
    <mergeCell ref="AE30:AF30"/>
    <mergeCell ref="F41:M41"/>
    <mergeCell ref="N41:P41"/>
    <mergeCell ref="Q41:AA41"/>
    <mergeCell ref="AA29:AB29"/>
    <mergeCell ref="AC29:AD29"/>
    <mergeCell ref="AA31:AB31"/>
    <mergeCell ref="AC31:AD31"/>
    <mergeCell ref="A30:B30"/>
    <mergeCell ref="C30:P30"/>
    <mergeCell ref="Q30:R30"/>
    <mergeCell ref="S30:T30"/>
    <mergeCell ref="U30:V30"/>
    <mergeCell ref="W30:X30"/>
    <mergeCell ref="Y30:Z30"/>
    <mergeCell ref="S29:T29"/>
    <mergeCell ref="U29:V29"/>
    <mergeCell ref="W29:X29"/>
    <mergeCell ref="Y29:Z29"/>
    <mergeCell ref="A31:B31"/>
    <mergeCell ref="C31:P31"/>
    <mergeCell ref="Q31:R31"/>
    <mergeCell ref="S31:T31"/>
    <mergeCell ref="U31:V31"/>
    <mergeCell ref="W31:X31"/>
    <mergeCell ref="Y31:Z31"/>
    <mergeCell ref="AE27:AF27"/>
    <mergeCell ref="A28:B28"/>
    <mergeCell ref="C28:P28"/>
    <mergeCell ref="Q28:R28"/>
    <mergeCell ref="S28:T28"/>
    <mergeCell ref="U28:V28"/>
    <mergeCell ref="W28:X28"/>
    <mergeCell ref="Y28:Z28"/>
    <mergeCell ref="AE29:AF29"/>
    <mergeCell ref="AE28:AF28"/>
    <mergeCell ref="A27:B27"/>
    <mergeCell ref="C27:P27"/>
    <mergeCell ref="Q27:R27"/>
    <mergeCell ref="S27:T27"/>
    <mergeCell ref="U27:V27"/>
    <mergeCell ref="W27:X27"/>
    <mergeCell ref="Y27:Z27"/>
    <mergeCell ref="AA27:AB27"/>
    <mergeCell ref="AC27:AD27"/>
    <mergeCell ref="AA28:AB28"/>
    <mergeCell ref="AC28:AD28"/>
    <mergeCell ref="A29:B29"/>
    <mergeCell ref="C29:P29"/>
    <mergeCell ref="Q29:R29"/>
    <mergeCell ref="AC25:AD25"/>
    <mergeCell ref="AE25:AF25"/>
    <mergeCell ref="A26:B26"/>
    <mergeCell ref="C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E22:M22"/>
    <mergeCell ref="N22:P22"/>
    <mergeCell ref="Q22:AB22"/>
    <mergeCell ref="A25:B25"/>
    <mergeCell ref="C25:P25"/>
    <mergeCell ref="Q25:R25"/>
    <mergeCell ref="S25:T25"/>
    <mergeCell ref="U25:V25"/>
    <mergeCell ref="W25:X25"/>
    <mergeCell ref="Y25:Z25"/>
    <mergeCell ref="AA25:AB25"/>
    <mergeCell ref="E20:M20"/>
    <mergeCell ref="N20:P20"/>
    <mergeCell ref="Q20:AB20"/>
    <mergeCell ref="E21:M21"/>
    <mergeCell ref="N21:P21"/>
    <mergeCell ref="Q21:AB21"/>
    <mergeCell ref="E18:M18"/>
    <mergeCell ref="N18:P18"/>
    <mergeCell ref="Q18:AB18"/>
    <mergeCell ref="E19:M19"/>
    <mergeCell ref="N19:P19"/>
    <mergeCell ref="Q19:AB19"/>
    <mergeCell ref="E16:M16"/>
    <mergeCell ref="N16:P16"/>
    <mergeCell ref="Q16:AB16"/>
    <mergeCell ref="E17:M17"/>
    <mergeCell ref="N17:P17"/>
    <mergeCell ref="Q17:AB17"/>
    <mergeCell ref="E14:M14"/>
    <mergeCell ref="N14:P14"/>
    <mergeCell ref="Q14:AB14"/>
    <mergeCell ref="E15:M15"/>
    <mergeCell ref="N15:P15"/>
    <mergeCell ref="Q15:AB15"/>
    <mergeCell ref="E12:M12"/>
    <mergeCell ref="N12:P12"/>
    <mergeCell ref="Q12:AB12"/>
    <mergeCell ref="E13:M13"/>
    <mergeCell ref="N13:P13"/>
    <mergeCell ref="Q13:AB13"/>
    <mergeCell ref="E10:M10"/>
    <mergeCell ref="N10:P10"/>
    <mergeCell ref="Q10:AB10"/>
    <mergeCell ref="E11:M11"/>
    <mergeCell ref="N11:P11"/>
    <mergeCell ref="Q11:AB11"/>
    <mergeCell ref="E8:M8"/>
    <mergeCell ref="N8:P8"/>
    <mergeCell ref="Q8:AB8"/>
    <mergeCell ref="E9:M9"/>
    <mergeCell ref="N9:P9"/>
    <mergeCell ref="Q9:AB9"/>
    <mergeCell ref="G1:X1"/>
    <mergeCell ref="C3:I3"/>
    <mergeCell ref="M3:S3"/>
    <mergeCell ref="AA3:AF3"/>
    <mergeCell ref="E4:L4"/>
    <mergeCell ref="E7:M7"/>
    <mergeCell ref="N7:P7"/>
    <mergeCell ref="Q7:AB7"/>
  </mergeCells>
  <pageMargins left="0.55118110236220474" right="0.55118110236220474" top="0.59055118110236227" bottom="0.78740157480314965" header="0.19685039370078741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opLeftCell="A4" zoomScale="120" zoomScaleNormal="120" workbookViewId="0">
      <selection activeCell="D16" sqref="D16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2" width="3.28515625" customWidth="1"/>
    <col min="33" max="33" width="8.42578125" style="39" customWidth="1"/>
  </cols>
  <sheetData>
    <row r="1" spans="1:33" ht="20.25" x14ac:dyDescent="0.3">
      <c r="G1" s="116" t="s">
        <v>17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3"/>
    </row>
    <row r="2" spans="1:33" ht="18" customHeight="1" x14ac:dyDescent="0.3">
      <c r="G2" s="64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13"/>
    </row>
    <row r="3" spans="1:33" ht="18" customHeight="1" x14ac:dyDescent="0.2">
      <c r="A3" t="s">
        <v>13</v>
      </c>
      <c r="C3" s="201" t="s">
        <v>49</v>
      </c>
      <c r="D3" s="201"/>
      <c r="E3" s="201"/>
      <c r="F3" s="201"/>
      <c r="G3" s="201"/>
      <c r="H3" s="201"/>
      <c r="I3" s="201"/>
      <c r="K3" t="s">
        <v>15</v>
      </c>
      <c r="M3" s="202">
        <v>41499</v>
      </c>
      <c r="N3" s="203"/>
      <c r="O3" s="203"/>
      <c r="P3" s="203"/>
      <c r="Q3" s="203"/>
      <c r="R3" s="203"/>
      <c r="S3" s="203"/>
      <c r="U3" t="s">
        <v>16</v>
      </c>
      <c r="AA3" s="204" t="s">
        <v>45</v>
      </c>
      <c r="AB3" s="204"/>
      <c r="AC3" s="204"/>
      <c r="AD3" s="204"/>
      <c r="AE3" s="204"/>
      <c r="AF3" s="204"/>
    </row>
    <row r="4" spans="1:33" ht="24" customHeight="1" x14ac:dyDescent="0.2">
      <c r="A4" t="s">
        <v>14</v>
      </c>
      <c r="E4" s="204" t="s">
        <v>53</v>
      </c>
      <c r="F4" s="204"/>
      <c r="G4" s="204"/>
      <c r="H4" s="204"/>
      <c r="I4" s="204"/>
      <c r="J4" s="204"/>
      <c r="K4" s="204"/>
      <c r="L4" s="204"/>
    </row>
    <row r="5" spans="1:33" ht="14.45" customHeight="1" x14ac:dyDescent="0.2">
      <c r="E5" s="20"/>
      <c r="F5" s="20"/>
      <c r="G5" s="20"/>
      <c r="H5" s="20"/>
      <c r="I5" s="20"/>
      <c r="J5" s="20"/>
      <c r="K5" s="20"/>
      <c r="L5" s="20"/>
    </row>
    <row r="6" spans="1:33" ht="14.45" customHeight="1" thickBot="1" x14ac:dyDescent="0.25">
      <c r="AC6" s="21" t="s">
        <v>48</v>
      </c>
    </row>
    <row r="7" spans="1:33" ht="14.45" customHeight="1" thickBot="1" x14ac:dyDescent="0.25">
      <c r="A7" s="66" t="s">
        <v>0</v>
      </c>
      <c r="B7" s="8">
        <v>1</v>
      </c>
      <c r="C7" s="8">
        <v>2</v>
      </c>
      <c r="D7" s="60"/>
      <c r="E7" s="113" t="s">
        <v>1</v>
      </c>
      <c r="F7" s="114"/>
      <c r="G7" s="114"/>
      <c r="H7" s="114"/>
      <c r="I7" s="114"/>
      <c r="J7" s="114"/>
      <c r="K7" s="114"/>
      <c r="L7" s="114"/>
      <c r="M7" s="115"/>
      <c r="N7" s="113" t="s">
        <v>2</v>
      </c>
      <c r="O7" s="114"/>
      <c r="P7" s="115"/>
      <c r="Q7" s="113" t="s">
        <v>1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5"/>
      <c r="AC7" s="67"/>
      <c r="AD7" s="8">
        <v>1</v>
      </c>
      <c r="AE7" s="8">
        <v>2</v>
      </c>
      <c r="AF7" s="71" t="s">
        <v>0</v>
      </c>
      <c r="AG7" s="39" t="s">
        <v>19</v>
      </c>
    </row>
    <row r="8" spans="1:33" ht="14.45" customHeight="1" x14ac:dyDescent="0.2">
      <c r="A8" s="68">
        <f t="shared" ref="A8:A22" si="0">IF(B8="","",IF(B8+C8=2,"3",B8+C8))</f>
        <v>0</v>
      </c>
      <c r="B8" s="52">
        <v>0</v>
      </c>
      <c r="C8" s="52">
        <v>0</v>
      </c>
      <c r="D8" s="69" t="s">
        <v>3</v>
      </c>
      <c r="E8" s="123" t="str">
        <f>IF(C26="","",C26)</f>
        <v>21  HG Tägertschi Häutlingen</v>
      </c>
      <c r="F8" s="124"/>
      <c r="G8" s="124"/>
      <c r="H8" s="124"/>
      <c r="I8" s="124"/>
      <c r="J8" s="124"/>
      <c r="K8" s="124"/>
      <c r="L8" s="124"/>
      <c r="M8" s="125"/>
      <c r="N8" s="126">
        <v>1</v>
      </c>
      <c r="O8" s="127"/>
      <c r="P8" s="128"/>
      <c r="Q8" s="123" t="str">
        <f>IF(C27="","",C27)</f>
        <v>22  Hase - Furz</v>
      </c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5"/>
      <c r="AC8" s="69" t="s">
        <v>4</v>
      </c>
      <c r="AD8" s="26" t="str">
        <f t="shared" ref="AD8:AD22" si="1">IF(B8=1,"0",IF(B8="","","1"))</f>
        <v>1</v>
      </c>
      <c r="AE8" s="26" t="str">
        <f t="shared" ref="AE8:AE22" si="2">IF(C8=1,"0",IF(C8="","","1"))</f>
        <v>1</v>
      </c>
      <c r="AF8" s="83" t="str">
        <f t="shared" ref="AF8:AF22" si="3">IF(AD8="","",IF(AE8="",AD8,IF(AD8+AE8=2,"3",AD8+AE8)))</f>
        <v>3</v>
      </c>
    </row>
    <row r="9" spans="1:33" ht="14.45" customHeight="1" x14ac:dyDescent="0.2">
      <c r="A9" s="9">
        <f t="shared" si="0"/>
        <v>0</v>
      </c>
      <c r="B9" s="53">
        <v>0</v>
      </c>
      <c r="C9" s="53">
        <v>0</v>
      </c>
      <c r="D9" s="61" t="s">
        <v>5</v>
      </c>
      <c r="E9" s="197" t="str">
        <f>IF(C28="","",C28)</f>
        <v>23  Hofers Bricklayers</v>
      </c>
      <c r="F9" s="198"/>
      <c r="G9" s="198"/>
      <c r="H9" s="198"/>
      <c r="I9" s="198"/>
      <c r="J9" s="198"/>
      <c r="K9" s="198"/>
      <c r="L9" s="198"/>
      <c r="M9" s="199"/>
      <c r="N9" s="176">
        <v>2</v>
      </c>
      <c r="O9" s="200"/>
      <c r="P9" s="177"/>
      <c r="Q9" s="197" t="str">
        <f>IF(C29="","",C29)</f>
        <v>24  sechs gegen null</v>
      </c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9"/>
      <c r="AC9" s="61" t="s">
        <v>6</v>
      </c>
      <c r="AD9" s="10" t="str">
        <f t="shared" si="1"/>
        <v>1</v>
      </c>
      <c r="AE9" s="10" t="str">
        <f t="shared" si="2"/>
        <v>1</v>
      </c>
      <c r="AF9" s="12" t="str">
        <f t="shared" si="3"/>
        <v>3</v>
      </c>
    </row>
    <row r="10" spans="1:33" ht="14.45" customHeight="1" x14ac:dyDescent="0.2">
      <c r="A10" s="68" t="str">
        <f t="shared" si="0"/>
        <v>3</v>
      </c>
      <c r="B10" s="54">
        <v>1</v>
      </c>
      <c r="C10" s="54">
        <v>1</v>
      </c>
      <c r="D10" s="70" t="s">
        <v>7</v>
      </c>
      <c r="E10" s="205" t="str">
        <f>IF(C30="","",C30)</f>
        <v>25  Dürbach</v>
      </c>
      <c r="F10" s="206"/>
      <c r="G10" s="206"/>
      <c r="H10" s="206"/>
      <c r="I10" s="206"/>
      <c r="J10" s="206"/>
      <c r="K10" s="206"/>
      <c r="L10" s="206"/>
      <c r="M10" s="207"/>
      <c r="N10" s="167">
        <v>3</v>
      </c>
      <c r="O10" s="208"/>
      <c r="P10" s="168"/>
      <c r="Q10" s="205" t="str">
        <f>IF(C31="","",C31)</f>
        <v>26 TV Zäziwil</v>
      </c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70" t="s">
        <v>47</v>
      </c>
      <c r="AD10" s="26" t="str">
        <f t="shared" si="1"/>
        <v>0</v>
      </c>
      <c r="AE10" s="26" t="str">
        <f t="shared" si="2"/>
        <v>0</v>
      </c>
      <c r="AF10" s="83">
        <f t="shared" si="3"/>
        <v>0</v>
      </c>
    </row>
    <row r="11" spans="1:33" ht="14.45" customHeight="1" x14ac:dyDescent="0.2">
      <c r="A11" s="9" t="str">
        <f t="shared" si="0"/>
        <v>3</v>
      </c>
      <c r="B11" s="53">
        <v>1</v>
      </c>
      <c r="C11" s="53">
        <v>1</v>
      </c>
      <c r="D11" s="61" t="s">
        <v>4</v>
      </c>
      <c r="E11" s="197" t="str">
        <f>IF(C27="","",C27)</f>
        <v>22  Hase - Furz</v>
      </c>
      <c r="F11" s="198"/>
      <c r="G11" s="198"/>
      <c r="H11" s="198"/>
      <c r="I11" s="198"/>
      <c r="J11" s="198"/>
      <c r="K11" s="198"/>
      <c r="L11" s="198"/>
      <c r="M11" s="199"/>
      <c r="N11" s="176">
        <v>4</v>
      </c>
      <c r="O11" s="200"/>
      <c r="P11" s="177"/>
      <c r="Q11" s="197" t="str">
        <f>IF(C29="","",C29)</f>
        <v>24  sechs gegen null</v>
      </c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9"/>
      <c r="AC11" s="61" t="s">
        <v>6</v>
      </c>
      <c r="AD11" s="10" t="str">
        <f t="shared" si="1"/>
        <v>0</v>
      </c>
      <c r="AE11" s="10" t="str">
        <f t="shared" si="2"/>
        <v>0</v>
      </c>
      <c r="AF11" s="12">
        <f t="shared" si="3"/>
        <v>0</v>
      </c>
    </row>
    <row r="12" spans="1:33" ht="14.45" customHeight="1" x14ac:dyDescent="0.2">
      <c r="A12" s="68" t="str">
        <f t="shared" si="0"/>
        <v>3</v>
      </c>
      <c r="B12" s="54">
        <v>1</v>
      </c>
      <c r="C12" s="54">
        <v>1</v>
      </c>
      <c r="D12" s="70" t="s">
        <v>3</v>
      </c>
      <c r="E12" s="205" t="str">
        <f>IF(C26="","",C26)</f>
        <v>21  HG Tägertschi Häutlingen</v>
      </c>
      <c r="F12" s="206"/>
      <c r="G12" s="206"/>
      <c r="H12" s="206"/>
      <c r="I12" s="206"/>
      <c r="J12" s="206"/>
      <c r="K12" s="206"/>
      <c r="L12" s="206"/>
      <c r="M12" s="207"/>
      <c r="N12" s="167">
        <v>5</v>
      </c>
      <c r="O12" s="208"/>
      <c r="P12" s="168"/>
      <c r="Q12" s="205" t="str">
        <f>IF(C31="","",C31)</f>
        <v>26 TV Zäziwil</v>
      </c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7"/>
      <c r="AC12" s="70" t="s">
        <v>47</v>
      </c>
      <c r="AD12" s="26" t="str">
        <f t="shared" si="1"/>
        <v>0</v>
      </c>
      <c r="AE12" s="26" t="str">
        <f t="shared" si="2"/>
        <v>0</v>
      </c>
      <c r="AF12" s="83">
        <f t="shared" si="3"/>
        <v>0</v>
      </c>
    </row>
    <row r="13" spans="1:33" ht="14.45" customHeight="1" x14ac:dyDescent="0.2">
      <c r="A13" s="9">
        <f t="shared" si="0"/>
        <v>0</v>
      </c>
      <c r="B13" s="53">
        <v>0</v>
      </c>
      <c r="C13" s="53">
        <v>0</v>
      </c>
      <c r="D13" s="61" t="s">
        <v>5</v>
      </c>
      <c r="E13" s="197" t="str">
        <f>IF(C28="","",C28)</f>
        <v>23  Hofers Bricklayers</v>
      </c>
      <c r="F13" s="198"/>
      <c r="G13" s="198"/>
      <c r="H13" s="198"/>
      <c r="I13" s="198"/>
      <c r="J13" s="198"/>
      <c r="K13" s="198"/>
      <c r="L13" s="198"/>
      <c r="M13" s="199"/>
      <c r="N13" s="176">
        <v>6</v>
      </c>
      <c r="O13" s="200"/>
      <c r="P13" s="177"/>
      <c r="Q13" s="197" t="str">
        <f>IF(C30="","",C30)</f>
        <v>25  Dürbach</v>
      </c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9"/>
      <c r="AC13" s="61" t="s">
        <v>7</v>
      </c>
      <c r="AD13" s="10" t="str">
        <f t="shared" si="1"/>
        <v>1</v>
      </c>
      <c r="AE13" s="10" t="str">
        <f t="shared" si="2"/>
        <v>1</v>
      </c>
      <c r="AF13" s="12" t="str">
        <f t="shared" si="3"/>
        <v>3</v>
      </c>
    </row>
    <row r="14" spans="1:33" ht="14.45" customHeight="1" x14ac:dyDescent="0.2">
      <c r="A14" s="68">
        <f t="shared" si="0"/>
        <v>0</v>
      </c>
      <c r="B14" s="54">
        <v>0</v>
      </c>
      <c r="C14" s="54">
        <v>0</v>
      </c>
      <c r="D14" s="70" t="s">
        <v>3</v>
      </c>
      <c r="E14" s="205" t="str">
        <f>IF(C26="","",C26)</f>
        <v>21  HG Tägertschi Häutlingen</v>
      </c>
      <c r="F14" s="206"/>
      <c r="G14" s="206"/>
      <c r="H14" s="206"/>
      <c r="I14" s="206"/>
      <c r="J14" s="206"/>
      <c r="K14" s="206"/>
      <c r="L14" s="206"/>
      <c r="M14" s="207"/>
      <c r="N14" s="167">
        <v>7</v>
      </c>
      <c r="O14" s="208"/>
      <c r="P14" s="168"/>
      <c r="Q14" s="205" t="str">
        <f>IF(C29="","",C29)</f>
        <v>24  sechs gegen null</v>
      </c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7"/>
      <c r="AC14" s="70" t="s">
        <v>6</v>
      </c>
      <c r="AD14" s="26" t="str">
        <f t="shared" si="1"/>
        <v>1</v>
      </c>
      <c r="AE14" s="26" t="str">
        <f t="shared" si="2"/>
        <v>1</v>
      </c>
      <c r="AF14" s="83" t="str">
        <f t="shared" si="3"/>
        <v>3</v>
      </c>
    </row>
    <row r="15" spans="1:33" ht="14.45" customHeight="1" x14ac:dyDescent="0.2">
      <c r="A15" s="9">
        <f t="shared" si="0"/>
        <v>1</v>
      </c>
      <c r="B15" s="53">
        <v>1</v>
      </c>
      <c r="C15" s="53">
        <v>0</v>
      </c>
      <c r="D15" s="61" t="s">
        <v>4</v>
      </c>
      <c r="E15" s="197" t="str">
        <f>IF(C27="","",C27)</f>
        <v>22  Hase - Furz</v>
      </c>
      <c r="F15" s="198"/>
      <c r="G15" s="198"/>
      <c r="H15" s="198"/>
      <c r="I15" s="198"/>
      <c r="J15" s="198"/>
      <c r="K15" s="198"/>
      <c r="L15" s="198"/>
      <c r="M15" s="199"/>
      <c r="N15" s="176">
        <v>8</v>
      </c>
      <c r="O15" s="200"/>
      <c r="P15" s="177"/>
      <c r="Q15" s="197" t="str">
        <f>IF(C30="","",C30)</f>
        <v>25  Dürbach</v>
      </c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9"/>
      <c r="AC15" s="61" t="s">
        <v>7</v>
      </c>
      <c r="AD15" s="10" t="str">
        <f t="shared" si="1"/>
        <v>0</v>
      </c>
      <c r="AE15" s="10" t="str">
        <f t="shared" si="2"/>
        <v>1</v>
      </c>
      <c r="AF15" s="12">
        <f t="shared" si="3"/>
        <v>1</v>
      </c>
    </row>
    <row r="16" spans="1:33" ht="14.45" customHeight="1" x14ac:dyDescent="0.2">
      <c r="A16" s="68" t="str">
        <f t="shared" si="0"/>
        <v>3</v>
      </c>
      <c r="B16" s="54">
        <v>1</v>
      </c>
      <c r="C16" s="54">
        <v>1</v>
      </c>
      <c r="D16" s="70" t="s">
        <v>5</v>
      </c>
      <c r="E16" s="205" t="str">
        <f>IF(C28="","",C28)</f>
        <v>23  Hofers Bricklayers</v>
      </c>
      <c r="F16" s="206"/>
      <c r="G16" s="206"/>
      <c r="H16" s="206"/>
      <c r="I16" s="206"/>
      <c r="J16" s="206"/>
      <c r="K16" s="206"/>
      <c r="L16" s="206"/>
      <c r="M16" s="207"/>
      <c r="N16" s="167">
        <v>9</v>
      </c>
      <c r="O16" s="208"/>
      <c r="P16" s="168"/>
      <c r="Q16" s="205" t="str">
        <f>IF(C31="","",C31)</f>
        <v>26 TV Zäziwil</v>
      </c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7"/>
      <c r="AC16" s="70" t="s">
        <v>47</v>
      </c>
      <c r="AD16" s="26" t="str">
        <f t="shared" si="1"/>
        <v>0</v>
      </c>
      <c r="AE16" s="26" t="str">
        <f t="shared" si="2"/>
        <v>0</v>
      </c>
      <c r="AF16" s="83">
        <f t="shared" si="3"/>
        <v>0</v>
      </c>
    </row>
    <row r="17" spans="1:32" ht="14.45" customHeight="1" x14ac:dyDescent="0.2">
      <c r="A17" s="9" t="str">
        <f t="shared" si="0"/>
        <v/>
      </c>
      <c r="B17" s="53"/>
      <c r="C17" s="53"/>
      <c r="D17" s="61" t="s">
        <v>6</v>
      </c>
      <c r="E17" s="197" t="str">
        <f>IF(C29="","",C29)</f>
        <v>24  sechs gegen null</v>
      </c>
      <c r="F17" s="198"/>
      <c r="G17" s="198"/>
      <c r="H17" s="198"/>
      <c r="I17" s="198"/>
      <c r="J17" s="198"/>
      <c r="K17" s="198"/>
      <c r="L17" s="198"/>
      <c r="M17" s="199"/>
      <c r="N17" s="176">
        <v>10</v>
      </c>
      <c r="O17" s="200"/>
      <c r="P17" s="177"/>
      <c r="Q17" s="197" t="str">
        <f>IF(C30="","",C30)</f>
        <v>25  Dürbach</v>
      </c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9"/>
      <c r="AC17" s="61" t="s">
        <v>7</v>
      </c>
      <c r="AD17" s="10" t="str">
        <f t="shared" si="1"/>
        <v/>
      </c>
      <c r="AE17" s="10" t="str">
        <f t="shared" si="2"/>
        <v/>
      </c>
      <c r="AF17" s="12" t="str">
        <f t="shared" si="3"/>
        <v/>
      </c>
    </row>
    <row r="18" spans="1:32" ht="14.45" customHeight="1" x14ac:dyDescent="0.2">
      <c r="A18" s="68" t="str">
        <f t="shared" si="0"/>
        <v/>
      </c>
      <c r="B18" s="54"/>
      <c r="C18" s="54"/>
      <c r="D18" s="70" t="s">
        <v>3</v>
      </c>
      <c r="E18" s="205" t="str">
        <f>IF(C26="","",C26)</f>
        <v>21  HG Tägertschi Häutlingen</v>
      </c>
      <c r="F18" s="206"/>
      <c r="G18" s="206"/>
      <c r="H18" s="206"/>
      <c r="I18" s="206"/>
      <c r="J18" s="206"/>
      <c r="K18" s="206"/>
      <c r="L18" s="206"/>
      <c r="M18" s="207"/>
      <c r="N18" s="167">
        <v>11</v>
      </c>
      <c r="O18" s="208"/>
      <c r="P18" s="168"/>
      <c r="Q18" s="205" t="str">
        <f>IF(C28="","",C28)</f>
        <v>23  Hofers Bricklayers</v>
      </c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7"/>
      <c r="AC18" s="70" t="s">
        <v>5</v>
      </c>
      <c r="AD18" s="26" t="str">
        <f t="shared" si="1"/>
        <v/>
      </c>
      <c r="AE18" s="26" t="str">
        <f t="shared" si="2"/>
        <v/>
      </c>
      <c r="AF18" s="83" t="str">
        <f t="shared" si="3"/>
        <v/>
      </c>
    </row>
    <row r="19" spans="1:32" ht="14.45" customHeight="1" x14ac:dyDescent="0.2">
      <c r="A19" s="9" t="str">
        <f t="shared" si="0"/>
        <v/>
      </c>
      <c r="B19" s="53"/>
      <c r="C19" s="53"/>
      <c r="D19" s="61" t="s">
        <v>4</v>
      </c>
      <c r="E19" s="197" t="str">
        <f>IF(C27="","",C27)</f>
        <v>22  Hase - Furz</v>
      </c>
      <c r="F19" s="198"/>
      <c r="G19" s="198"/>
      <c r="H19" s="198"/>
      <c r="I19" s="198"/>
      <c r="J19" s="198"/>
      <c r="K19" s="198"/>
      <c r="L19" s="198"/>
      <c r="M19" s="199"/>
      <c r="N19" s="176">
        <v>12</v>
      </c>
      <c r="O19" s="200"/>
      <c r="P19" s="177"/>
      <c r="Q19" s="197" t="str">
        <f>IF(C31="","",C31)</f>
        <v>26 TV Zäziwil</v>
      </c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9"/>
      <c r="AC19" s="61" t="s">
        <v>47</v>
      </c>
      <c r="AD19" s="10" t="str">
        <f t="shared" si="1"/>
        <v/>
      </c>
      <c r="AE19" s="10" t="str">
        <f t="shared" si="2"/>
        <v/>
      </c>
      <c r="AF19" s="12" t="str">
        <f t="shared" si="3"/>
        <v/>
      </c>
    </row>
    <row r="20" spans="1:32" ht="14.45" customHeight="1" x14ac:dyDescent="0.2">
      <c r="A20" s="68" t="str">
        <f t="shared" si="0"/>
        <v/>
      </c>
      <c r="B20" s="54"/>
      <c r="C20" s="54"/>
      <c r="D20" s="70" t="s">
        <v>3</v>
      </c>
      <c r="E20" s="205" t="str">
        <f>IF(C26="","",C26)</f>
        <v>21  HG Tägertschi Häutlingen</v>
      </c>
      <c r="F20" s="206"/>
      <c r="G20" s="206"/>
      <c r="H20" s="206"/>
      <c r="I20" s="206"/>
      <c r="J20" s="206"/>
      <c r="K20" s="206"/>
      <c r="L20" s="206"/>
      <c r="M20" s="207"/>
      <c r="N20" s="167">
        <v>13</v>
      </c>
      <c r="O20" s="208"/>
      <c r="P20" s="168"/>
      <c r="Q20" s="205" t="str">
        <f>IF(C30="","",C30)</f>
        <v>25  Dürbach</v>
      </c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7"/>
      <c r="AC20" s="70" t="s">
        <v>7</v>
      </c>
      <c r="AD20" s="26" t="str">
        <f t="shared" si="1"/>
        <v/>
      </c>
      <c r="AE20" s="26" t="str">
        <f t="shared" si="2"/>
        <v/>
      </c>
      <c r="AF20" s="83" t="str">
        <f t="shared" si="3"/>
        <v/>
      </c>
    </row>
    <row r="21" spans="1:32" ht="14.45" customHeight="1" x14ac:dyDescent="0.2">
      <c r="A21" s="9" t="str">
        <f t="shared" si="0"/>
        <v/>
      </c>
      <c r="B21" s="53"/>
      <c r="C21" s="53"/>
      <c r="D21" s="61" t="s">
        <v>6</v>
      </c>
      <c r="E21" s="197" t="str">
        <f>IF(C29="","",C29)</f>
        <v>24  sechs gegen null</v>
      </c>
      <c r="F21" s="198"/>
      <c r="G21" s="198"/>
      <c r="H21" s="198"/>
      <c r="I21" s="198"/>
      <c r="J21" s="198"/>
      <c r="K21" s="198"/>
      <c r="L21" s="198"/>
      <c r="M21" s="199"/>
      <c r="N21" s="176">
        <v>14</v>
      </c>
      <c r="O21" s="200"/>
      <c r="P21" s="177"/>
      <c r="Q21" s="197" t="str">
        <f>IF(C31="","",C31)</f>
        <v>26 TV Zäziwil</v>
      </c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9"/>
      <c r="AC21" s="61" t="s">
        <v>47</v>
      </c>
      <c r="AD21" s="10" t="str">
        <f t="shared" si="1"/>
        <v/>
      </c>
      <c r="AE21" s="10" t="str">
        <f t="shared" si="2"/>
        <v/>
      </c>
      <c r="AF21" s="12" t="str">
        <f t="shared" si="3"/>
        <v/>
      </c>
    </row>
    <row r="22" spans="1:32" ht="14.45" customHeight="1" thickBot="1" x14ac:dyDescent="0.25">
      <c r="A22" s="62" t="str">
        <f t="shared" si="0"/>
        <v/>
      </c>
      <c r="B22" s="57"/>
      <c r="C22" s="57"/>
      <c r="D22" s="63" t="s">
        <v>4</v>
      </c>
      <c r="E22" s="246" t="str">
        <f>IF(C27="","",C27)</f>
        <v>22  Hase - Furz</v>
      </c>
      <c r="F22" s="247"/>
      <c r="G22" s="247"/>
      <c r="H22" s="247"/>
      <c r="I22" s="247"/>
      <c r="J22" s="247"/>
      <c r="K22" s="247"/>
      <c r="L22" s="247"/>
      <c r="M22" s="248"/>
      <c r="N22" s="235">
        <v>15</v>
      </c>
      <c r="O22" s="249"/>
      <c r="P22" s="236"/>
      <c r="Q22" s="246" t="str">
        <f>IF(C28="","",C28)</f>
        <v>23  Hofers Bricklayers</v>
      </c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8"/>
      <c r="AC22" s="63" t="s">
        <v>5</v>
      </c>
      <c r="AD22" s="33" t="str">
        <f t="shared" si="1"/>
        <v/>
      </c>
      <c r="AE22" s="33" t="str">
        <f t="shared" si="2"/>
        <v/>
      </c>
      <c r="AF22" s="32" t="str">
        <f t="shared" si="3"/>
        <v/>
      </c>
    </row>
    <row r="23" spans="1:32" ht="14.45" customHeight="1" x14ac:dyDescent="0.2">
      <c r="A23" s="17"/>
      <c r="B23" s="18"/>
      <c r="C23" s="18"/>
      <c r="D23" s="17"/>
      <c r="E23" s="19"/>
      <c r="F23" s="19"/>
      <c r="G23" s="19"/>
      <c r="H23" s="19"/>
      <c r="I23" s="19"/>
      <c r="J23" s="19"/>
      <c r="K23" s="19"/>
      <c r="L23" s="19"/>
      <c r="M23" s="19"/>
      <c r="N23" s="18"/>
      <c r="O23" s="18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7"/>
      <c r="AD23" s="18"/>
      <c r="AE23" s="18"/>
      <c r="AF23" s="17"/>
    </row>
    <row r="24" spans="1:32" ht="14.45" customHeight="1" thickBot="1" x14ac:dyDescent="0.25"/>
    <row r="25" spans="1:32" ht="14.45" customHeight="1" thickBot="1" x14ac:dyDescent="0.25">
      <c r="A25" s="154"/>
      <c r="B25" s="143"/>
      <c r="C25" s="113" t="s">
        <v>1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6"/>
      <c r="N25" s="156"/>
      <c r="O25" s="156"/>
      <c r="P25" s="157"/>
      <c r="Q25" s="113" t="s">
        <v>3</v>
      </c>
      <c r="R25" s="115"/>
      <c r="S25" s="113" t="s">
        <v>4</v>
      </c>
      <c r="T25" s="158"/>
      <c r="U25" s="113" t="s">
        <v>5</v>
      </c>
      <c r="V25" s="115"/>
      <c r="W25" s="113" t="s">
        <v>6</v>
      </c>
      <c r="X25" s="158"/>
      <c r="Y25" s="113" t="s">
        <v>7</v>
      </c>
      <c r="Z25" s="115"/>
      <c r="AA25" s="113" t="s">
        <v>47</v>
      </c>
      <c r="AB25" s="158"/>
      <c r="AC25" s="143" t="s">
        <v>9</v>
      </c>
      <c r="AD25" s="143"/>
      <c r="AE25" s="143"/>
      <c r="AF25" s="144"/>
    </row>
    <row r="26" spans="1:32" ht="14.45" customHeight="1" x14ac:dyDescent="0.2">
      <c r="A26" s="145" t="s">
        <v>3</v>
      </c>
      <c r="B26" s="146"/>
      <c r="C26" s="250" t="s">
        <v>74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1"/>
      <c r="Q26" s="251"/>
      <c r="R26" s="252"/>
      <c r="S26" s="126">
        <f>A8</f>
        <v>0</v>
      </c>
      <c r="T26" s="128"/>
      <c r="U26" s="126" t="str">
        <f>A18</f>
        <v/>
      </c>
      <c r="V26" s="128"/>
      <c r="W26" s="126">
        <f>A14</f>
        <v>0</v>
      </c>
      <c r="X26" s="128"/>
      <c r="Y26" s="126" t="str">
        <f>A20</f>
        <v/>
      </c>
      <c r="Z26" s="128"/>
      <c r="AA26" s="126" t="str">
        <f>A12</f>
        <v>3</v>
      </c>
      <c r="AB26" s="128"/>
      <c r="AC26" s="146">
        <f>IF(A8="","",(IF(Q26&lt;&gt;"",Q26,0))+(IF(S26&lt;&gt;"",S26,0))+(IF(U26&lt;&gt;"",U26,0))+(IF(W26&lt;&gt;"",W26,0))+(IF(Y26&lt;&gt;"",Y26,0))+(IF(AA26&lt;&gt;"",AA26,0)))</f>
        <v>3</v>
      </c>
      <c r="AD26" s="146"/>
      <c r="AE26" s="214"/>
      <c r="AF26" s="215"/>
    </row>
    <row r="27" spans="1:32" ht="14.45" customHeight="1" x14ac:dyDescent="0.2">
      <c r="A27" s="172" t="s">
        <v>4</v>
      </c>
      <c r="B27" s="160"/>
      <c r="C27" s="216" t="s">
        <v>75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8"/>
      <c r="Q27" s="176" t="str">
        <f>AF8</f>
        <v>3</v>
      </c>
      <c r="R27" s="177"/>
      <c r="S27" s="253"/>
      <c r="T27" s="254"/>
      <c r="U27" s="176" t="str">
        <f>A22</f>
        <v/>
      </c>
      <c r="V27" s="177"/>
      <c r="W27" s="176" t="str">
        <f>A11</f>
        <v>3</v>
      </c>
      <c r="X27" s="177"/>
      <c r="Y27" s="176">
        <f>A15</f>
        <v>1</v>
      </c>
      <c r="Z27" s="177"/>
      <c r="AA27" s="176" t="str">
        <f>A19</f>
        <v/>
      </c>
      <c r="AB27" s="177"/>
      <c r="AC27" s="159">
        <f>IF(AF8="","",(IF(Q27&lt;&gt;"",Q27,0))+(IF(S27&lt;&gt;"",S27,0))+(IF(U27&lt;&gt;"",U27,0))+(IF(W27&lt;&gt;"",W27,0))+(IF(Y27&lt;&gt;"",Y27,0))+(IF(AA27&lt;&gt;"",AA27,0)))</f>
        <v>7</v>
      </c>
      <c r="AD27" s="159"/>
      <c r="AE27" s="221"/>
      <c r="AF27" s="222"/>
    </row>
    <row r="28" spans="1:32" ht="14.45" customHeight="1" x14ac:dyDescent="0.2">
      <c r="A28" s="162" t="s">
        <v>5</v>
      </c>
      <c r="B28" s="163"/>
      <c r="C28" s="223" t="s">
        <v>76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5"/>
      <c r="Q28" s="167" t="str">
        <f>AF18</f>
        <v/>
      </c>
      <c r="R28" s="168"/>
      <c r="S28" s="167" t="str">
        <f>AF22</f>
        <v/>
      </c>
      <c r="T28" s="168"/>
      <c r="U28" s="253"/>
      <c r="V28" s="254"/>
      <c r="W28" s="167">
        <f>A9</f>
        <v>0</v>
      </c>
      <c r="X28" s="168"/>
      <c r="Y28" s="167">
        <f>A13</f>
        <v>0</v>
      </c>
      <c r="Z28" s="168"/>
      <c r="AA28" s="167" t="str">
        <f>A16</f>
        <v>3</v>
      </c>
      <c r="AB28" s="168"/>
      <c r="AC28" s="146">
        <f>IF(A9="","",(IF(Q28&lt;&gt;"",Q28,0))+(IF(S28&lt;&gt;"",S28,0))+(IF(U28&lt;&gt;"",U28,0))+(IF(W28&lt;&gt;"",W28,0))+(IF(Y28&lt;&gt;"",Y28,0))+(IF(AA28&lt;&gt;"",AA28,0)))</f>
        <v>3</v>
      </c>
      <c r="AD28" s="146"/>
      <c r="AE28" s="228"/>
      <c r="AF28" s="229"/>
    </row>
    <row r="29" spans="1:32" ht="14.45" customHeight="1" x14ac:dyDescent="0.2">
      <c r="A29" s="172" t="s">
        <v>6</v>
      </c>
      <c r="B29" s="160"/>
      <c r="C29" s="216" t="s">
        <v>77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8"/>
      <c r="Q29" s="176" t="str">
        <f>AF14</f>
        <v>3</v>
      </c>
      <c r="R29" s="177"/>
      <c r="S29" s="176">
        <f>AF11</f>
        <v>0</v>
      </c>
      <c r="T29" s="177"/>
      <c r="U29" s="176" t="str">
        <f>AF9</f>
        <v>3</v>
      </c>
      <c r="V29" s="177"/>
      <c r="W29" s="253"/>
      <c r="X29" s="254"/>
      <c r="Y29" s="176" t="str">
        <f>A17</f>
        <v/>
      </c>
      <c r="Z29" s="177"/>
      <c r="AA29" s="176" t="str">
        <f>A21</f>
        <v/>
      </c>
      <c r="AB29" s="177"/>
      <c r="AC29" s="159">
        <f>IF(AF9="","",(IF(Q29&lt;&gt;"",Q29,0))+(IF(S29&lt;&gt;"",S29,0))+(IF(U29&lt;&gt;"",U29,0))+(IF(W29&lt;&gt;"",W29,0))+(IF(Y29&lt;&gt;"",Y29,0))+(IF(AA29&lt;&gt;"",AA29,0)))</f>
        <v>6</v>
      </c>
      <c r="AD29" s="159"/>
      <c r="AE29" s="221"/>
      <c r="AF29" s="222"/>
    </row>
    <row r="30" spans="1:32" ht="14.45" customHeight="1" x14ac:dyDescent="0.2">
      <c r="A30" s="162" t="s">
        <v>7</v>
      </c>
      <c r="B30" s="163"/>
      <c r="C30" s="223" t="s">
        <v>78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5"/>
      <c r="Q30" s="167" t="str">
        <f>AF20</f>
        <v/>
      </c>
      <c r="R30" s="168"/>
      <c r="S30" s="167">
        <f>AF15</f>
        <v>1</v>
      </c>
      <c r="T30" s="168"/>
      <c r="U30" s="167" t="str">
        <f>AF13</f>
        <v>3</v>
      </c>
      <c r="V30" s="168"/>
      <c r="W30" s="167" t="str">
        <f>AF17</f>
        <v/>
      </c>
      <c r="X30" s="168"/>
      <c r="Y30" s="253"/>
      <c r="Z30" s="254"/>
      <c r="AA30" s="167" t="str">
        <f>A10</f>
        <v>3</v>
      </c>
      <c r="AB30" s="168"/>
      <c r="AC30" s="146">
        <f>IF(A10="","",(IF(Q30&lt;&gt;"",Q30,0))+(IF(S30&lt;&gt;"",S30,0))+(IF(U30&lt;&gt;"",U30,0))+(IF(W30&lt;&gt;"",W30,0))+(IF(Y30&lt;&gt;"",Y30,0))+(IF(AA30&lt;&gt;"",AA30,0)))</f>
        <v>7</v>
      </c>
      <c r="AD30" s="146"/>
      <c r="AE30" s="228"/>
      <c r="AF30" s="229"/>
    </row>
    <row r="31" spans="1:32" ht="14.45" customHeight="1" thickBot="1" x14ac:dyDescent="0.25">
      <c r="A31" s="180" t="s">
        <v>47</v>
      </c>
      <c r="B31" s="181"/>
      <c r="C31" s="257" t="s">
        <v>79</v>
      </c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9"/>
      <c r="Q31" s="132">
        <f>AF12</f>
        <v>0</v>
      </c>
      <c r="R31" s="134"/>
      <c r="S31" s="132" t="str">
        <f>AF19</f>
        <v/>
      </c>
      <c r="T31" s="134"/>
      <c r="U31" s="132">
        <f>AF16</f>
        <v>0</v>
      </c>
      <c r="V31" s="134"/>
      <c r="W31" s="132" t="str">
        <f>AF21</f>
        <v/>
      </c>
      <c r="X31" s="134"/>
      <c r="Y31" s="132">
        <f>AF10</f>
        <v>0</v>
      </c>
      <c r="Z31" s="134"/>
      <c r="AA31" s="255"/>
      <c r="AB31" s="256"/>
      <c r="AC31" s="187">
        <f>IF(AF10="","",(IF(Q31&lt;&gt;"",Q31,0))+(IF(S31&lt;&gt;"",S31,0))+(IF(U31&lt;&gt;"",U31,0))+(IF(W31&lt;&gt;"",W31,0))+(IF(Y31&lt;&gt;"",Y31,0))+(IF(AA31&lt;&gt;"",AA31,0)))</f>
        <v>0</v>
      </c>
      <c r="AD31" s="187"/>
      <c r="AE31" s="260"/>
      <c r="AF31" s="261"/>
    </row>
    <row r="32" spans="1:32" ht="14.45" customHeight="1" x14ac:dyDescent="0.2">
      <c r="A32" s="17"/>
      <c r="B32" s="17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7"/>
      <c r="AD32" s="17"/>
      <c r="AE32" s="17"/>
      <c r="AF32" s="17"/>
    </row>
    <row r="33" spans="1:32" ht="14.45" customHeight="1" thickBot="1" x14ac:dyDescent="0.25">
      <c r="A33" s="4" t="s">
        <v>10</v>
      </c>
      <c r="E33" s="2"/>
    </row>
    <row r="34" spans="1:32" ht="14.45" customHeight="1" x14ac:dyDescent="0.2">
      <c r="A34" s="109" t="str">
        <f>IF(B34="","",IF(C34="",B34,IF(B34+C34=2,3,IF(D34="",B34+C34,B34+C34+D34))))</f>
        <v/>
      </c>
      <c r="B34" s="110"/>
      <c r="C34" s="110"/>
      <c r="D34" s="110"/>
      <c r="E34" s="78" t="str">
        <f>IF(AE26="","",IF(AE26=1,A26,IF(AE27=1,A27,IF(AE28=1,A28,IF(AE29=1,A29,IF(AE30=1,A30,IF(AE31=1,A31)))))))</f>
        <v/>
      </c>
      <c r="F34" s="123" t="str">
        <f>IF(AE26="","",IF(AE26=1,C26,IF(AE27=1,C27,IF(AE28=1,C28,IF(AE29=1,C29,IF(AE30=1,C30,IF(AE31=1,C31)))))))</f>
        <v/>
      </c>
      <c r="G34" s="124"/>
      <c r="H34" s="124"/>
      <c r="I34" s="124"/>
      <c r="J34" s="124"/>
      <c r="K34" s="124"/>
      <c r="L34" s="124"/>
      <c r="M34" s="125"/>
      <c r="N34" s="126">
        <v>16</v>
      </c>
      <c r="O34" s="127"/>
      <c r="P34" s="128"/>
      <c r="Q34" s="123" t="str">
        <f>IF(AE26="","",IF(AE26=4,C26,IF(AE27=4,C27,IF(AE28=4,C28,IF(AE29=4,C29,IF(AE30=4,C30,IF(AE31=4,C31)))))))</f>
        <v/>
      </c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78" t="str">
        <f>IF(AE26="","",IF(AE26=4,A26,IF(AE27=4,A27,IF(AE28=4,A28,IF(AE29=4,A29,IF(AE30=4,A30,IF(AE31=4,A31)))))))</f>
        <v/>
      </c>
      <c r="AC34" s="86" t="str">
        <f t="shared" ref="AC34:AE35" si="4">IF(B34=1,"0",IF(B34="","","1"))</f>
        <v/>
      </c>
      <c r="AD34" s="86" t="str">
        <f t="shared" si="4"/>
        <v/>
      </c>
      <c r="AE34" s="86" t="str">
        <f t="shared" si="4"/>
        <v/>
      </c>
      <c r="AF34" s="85" t="str">
        <f>IF(AC34="","",IF(AD34="",AC34,IF(AC34+AD34=2,3,IF(AE34="",AC34+AD34,AC34+AD34+AE34))))</f>
        <v/>
      </c>
    </row>
    <row r="35" spans="1:32" ht="14.45" customHeight="1" thickBot="1" x14ac:dyDescent="0.25">
      <c r="A35" s="22" t="str">
        <f>IF(B35="","",IF(C35="",B35,IF(B35+C35=2,3,IF(D35="",B35+C35,B35+C35+D35))))</f>
        <v/>
      </c>
      <c r="B35" s="55"/>
      <c r="C35" s="55"/>
      <c r="D35" s="55"/>
      <c r="E35" s="81" t="str">
        <f>IF(AE26="","",IF(AE26=2,A26,IF(AE27=2,A27,IF(AE28=2,A28,IF(AE29=2,A29,IF(AE30=2,A30,IF(AE31=2,A31)))))))</f>
        <v/>
      </c>
      <c r="F35" s="129" t="str">
        <f>IF(AE26="","",IF(AE26=2,C26,IF(AE27=2,C27,IF(AE28=2,C28,IF(AE29=2,C29,IF(AE30=2,C30,IF(AE31=2,C31)))))))</f>
        <v/>
      </c>
      <c r="G35" s="130"/>
      <c r="H35" s="130"/>
      <c r="I35" s="130"/>
      <c r="J35" s="130"/>
      <c r="K35" s="130"/>
      <c r="L35" s="130"/>
      <c r="M35" s="131"/>
      <c r="N35" s="132">
        <v>17</v>
      </c>
      <c r="O35" s="133"/>
      <c r="P35" s="134"/>
      <c r="Q35" s="129" t="str">
        <f>IF(AE26="","",IF(AE26=3,C26,IF(AE27=3,C27,IF(AE28=3,C28,IF(AE29=3,C29,IF(AE30=3,C30,IF(AE31=3,C31)))))))</f>
        <v/>
      </c>
      <c r="R35" s="130"/>
      <c r="S35" s="130"/>
      <c r="T35" s="130"/>
      <c r="U35" s="130"/>
      <c r="V35" s="130"/>
      <c r="W35" s="130"/>
      <c r="X35" s="130"/>
      <c r="Y35" s="130"/>
      <c r="Z35" s="130"/>
      <c r="AA35" s="131"/>
      <c r="AB35" s="81" t="str">
        <f>IF(AE26="","",IF(AE26=3,A26,IF(AE27=3,A27,IF(AE28=3,A28,IF(AE29=3,A29,IF(AE30=3,A30,IF(AE31=3,A31)))))))</f>
        <v/>
      </c>
      <c r="AC35" s="23" t="str">
        <f t="shared" si="4"/>
        <v/>
      </c>
      <c r="AD35" s="23" t="str">
        <f t="shared" si="4"/>
        <v/>
      </c>
      <c r="AE35" s="23" t="str">
        <f t="shared" si="4"/>
        <v/>
      </c>
      <c r="AF35" s="24" t="str">
        <f>IF(AC35="","",IF(AD35="",AC35,IF(AC35+AD35=2,3,IF(AE35="",AC35+AD35,AC35+AD35+AE35))))</f>
        <v/>
      </c>
    </row>
    <row r="36" spans="1:32" ht="14.45" customHeight="1" x14ac:dyDescent="0.2">
      <c r="A36" s="17"/>
      <c r="B36" s="18"/>
      <c r="C36" s="18"/>
      <c r="D36" s="18"/>
      <c r="E36" s="20"/>
      <c r="F36" s="19"/>
      <c r="G36" s="19"/>
      <c r="H36" s="19"/>
      <c r="I36" s="19"/>
      <c r="J36" s="19"/>
      <c r="K36" s="19"/>
      <c r="L36" s="19"/>
      <c r="M36" s="19"/>
      <c r="N36" s="18"/>
      <c r="O36" s="18"/>
      <c r="P36" s="18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0"/>
      <c r="AC36" s="18"/>
      <c r="AD36" s="18"/>
      <c r="AE36" s="18"/>
      <c r="AF36" s="17"/>
    </row>
    <row r="37" spans="1:32" ht="14.45" customHeight="1" thickBot="1" x14ac:dyDescent="0.25">
      <c r="A37" s="3" t="s">
        <v>46</v>
      </c>
    </row>
    <row r="38" spans="1:32" ht="14.45" customHeight="1" thickBot="1" x14ac:dyDescent="0.25">
      <c r="A38" s="34" t="str">
        <f>IF(B38="","",IF(C38="",B38,IF(B38+C38=2,3,IF(D38="",B38+C38,B38+C38+D38))))</f>
        <v/>
      </c>
      <c r="B38" s="59"/>
      <c r="C38" s="59"/>
      <c r="D38" s="59"/>
      <c r="E38" s="38" t="str">
        <f>IF(AE26="","",IF(AE26=5,A26,IF(AE27=5,A27,IF(AE28=5,A28,IF(AE29=5,A29,IF(AE30=5,A30,IF(AE31=5,A31)))))))</f>
        <v/>
      </c>
      <c r="F38" s="189" t="str">
        <f>IF(AE26="","",IF(AE26=5,C26,IF(AE27=5,C27,IF(AE28=5,C28,IF(AE29=5,C29,IF(AE30=5,C30,IF(AE31=5,C31)))))))</f>
        <v/>
      </c>
      <c r="G38" s="190"/>
      <c r="H38" s="190"/>
      <c r="I38" s="190"/>
      <c r="J38" s="190"/>
      <c r="K38" s="190"/>
      <c r="L38" s="190"/>
      <c r="M38" s="191"/>
      <c r="N38" s="192">
        <v>18</v>
      </c>
      <c r="O38" s="193"/>
      <c r="P38" s="194"/>
      <c r="Q38" s="189" t="str">
        <f>IF(AE26="","",IF(AE26=6,C26,IF(AE27=6,C27,IF(AE28=6,C28,IF(AE29=6,C29,IF(AE30=6,C30,IF(AE31=6,C31)))))))</f>
        <v/>
      </c>
      <c r="R38" s="190"/>
      <c r="S38" s="190"/>
      <c r="T38" s="190"/>
      <c r="U38" s="190"/>
      <c r="V38" s="190"/>
      <c r="W38" s="190"/>
      <c r="X38" s="190"/>
      <c r="Y38" s="190"/>
      <c r="Z38" s="190"/>
      <c r="AA38" s="191"/>
      <c r="AB38" s="38" t="str">
        <f>IF(AE26="","",IF(AE26=6,A26,IF(AE27=6,A27,IF(AE28=6,A28,IF(AE29=6,A29,IF(AE30=6,A30,IF(AE31=6,A31)))))))</f>
        <v/>
      </c>
      <c r="AC38" s="35" t="str">
        <f>IF(B38=1,"0",IF(B38="","","1"))</f>
        <v/>
      </c>
      <c r="AD38" s="35" t="str">
        <f>IF(C38=1,"0",IF(C38="","","1"))</f>
        <v/>
      </c>
      <c r="AE38" s="35" t="str">
        <f>IF(D38=1,"0",IF(D38="","","1"))</f>
        <v/>
      </c>
      <c r="AF38" s="36" t="str">
        <f>IF(AC38="","",IF(AD38="",AC38,IF(AC38+AD38=2,3,IF(AE38="",AC38+AD38,AC38+AD38+AE38))))</f>
        <v/>
      </c>
    </row>
    <row r="39" spans="1:32" ht="14.45" customHeight="1" x14ac:dyDescent="0.2">
      <c r="A39" s="17"/>
      <c r="B39" s="18"/>
      <c r="C39" s="18"/>
      <c r="D39" s="18"/>
      <c r="E39" s="20"/>
      <c r="F39" s="19"/>
      <c r="G39" s="19"/>
      <c r="H39" s="19"/>
      <c r="I39" s="19"/>
      <c r="J39" s="19"/>
      <c r="K39" s="19"/>
      <c r="L39" s="19"/>
      <c r="M39" s="19"/>
      <c r="N39" s="18"/>
      <c r="O39" s="18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18"/>
      <c r="AD39" s="18"/>
      <c r="AE39" s="18"/>
      <c r="AF39" s="17"/>
    </row>
    <row r="40" spans="1:32" ht="14.45" customHeight="1" thickBot="1" x14ac:dyDescent="0.25">
      <c r="A40" s="3" t="s">
        <v>11</v>
      </c>
    </row>
    <row r="41" spans="1:32" ht="14.45" customHeight="1" thickBot="1" x14ac:dyDescent="0.25">
      <c r="A41" s="41" t="str">
        <f>IF(B41="","",IF(C41="",B41,IF(B41+C41=2,3,IF(D41="",B41+C41,B41+C41+D41))))</f>
        <v/>
      </c>
      <c r="B41" s="58"/>
      <c r="C41" s="58"/>
      <c r="D41" s="58"/>
      <c r="E41" s="67" t="str">
        <f>IF(A34="","",IF(A34&gt;1,AB34,E34))</f>
        <v/>
      </c>
      <c r="F41" s="195" t="str">
        <f>IF(A34="","",IF(A34&gt;1,Q34,F34))</f>
        <v/>
      </c>
      <c r="G41" s="156"/>
      <c r="H41" s="156"/>
      <c r="I41" s="156"/>
      <c r="J41" s="156"/>
      <c r="K41" s="156"/>
      <c r="L41" s="156"/>
      <c r="M41" s="157"/>
      <c r="N41" s="196">
        <v>19</v>
      </c>
      <c r="O41" s="155"/>
      <c r="P41" s="158"/>
      <c r="Q41" s="195" t="str">
        <f>IF(A35="","",IF(A35&gt;1,Q35,F35))</f>
        <v/>
      </c>
      <c r="R41" s="156"/>
      <c r="S41" s="156"/>
      <c r="T41" s="156"/>
      <c r="U41" s="156"/>
      <c r="V41" s="156"/>
      <c r="W41" s="156"/>
      <c r="X41" s="156"/>
      <c r="Y41" s="156"/>
      <c r="Z41" s="156"/>
      <c r="AA41" s="157"/>
      <c r="AB41" s="67" t="str">
        <f>IF(A35="","",IF(A35&gt;1,AB35,E35))</f>
        <v/>
      </c>
      <c r="AC41" s="44" t="str">
        <f>IF(B41=1,"0",IF(B41="","","1"))</f>
        <v/>
      </c>
      <c r="AD41" s="44" t="str">
        <f>IF(C41=1,"0",IF(C41="","","1"))</f>
        <v/>
      </c>
      <c r="AE41" s="44" t="str">
        <f>IF(D41=1,"0",IF(D41="","","1"))</f>
        <v/>
      </c>
      <c r="AF41" s="45" t="str">
        <f>IF(AC41="","",IF(AD41="",AC41,IF(AC41+AD41=2,3,IF(AE41="",AC41+AD41,AC41+AD41+AE41))))</f>
        <v/>
      </c>
    </row>
    <row r="42" spans="1:32" ht="14.45" customHeight="1" x14ac:dyDescent="0.2">
      <c r="A42" s="17"/>
      <c r="B42" s="18"/>
      <c r="C42" s="18"/>
      <c r="D42" s="18"/>
      <c r="E42" s="20"/>
      <c r="F42" s="19"/>
      <c r="G42" s="19"/>
      <c r="H42" s="19"/>
      <c r="I42" s="19"/>
      <c r="J42" s="19"/>
      <c r="K42" s="19"/>
      <c r="L42" s="19"/>
      <c r="M42" s="19"/>
      <c r="N42" s="18"/>
      <c r="O42" s="18"/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18"/>
      <c r="AD42" s="18"/>
      <c r="AE42" s="18"/>
      <c r="AF42" s="17"/>
    </row>
    <row r="43" spans="1:32" ht="14.45" customHeight="1" thickBot="1" x14ac:dyDescent="0.25">
      <c r="A43" s="3" t="s">
        <v>12</v>
      </c>
    </row>
    <row r="44" spans="1:32" ht="14.45" customHeight="1" thickBot="1" x14ac:dyDescent="0.25">
      <c r="A44" s="34" t="str">
        <f>IF(B44="","",IF(C44="",B44,IF(B44+C44=2,3,IF(D44="",B44+C44,B44+C44+D44))))</f>
        <v/>
      </c>
      <c r="B44" s="59"/>
      <c r="C44" s="59"/>
      <c r="D44" s="59"/>
      <c r="E44" s="38" t="str">
        <f>IF(A34="","",IF(A34&gt;1,E34,AB34))</f>
        <v/>
      </c>
      <c r="F44" s="189" t="str">
        <f>IF(A34="","",IF(A34&gt;1,F34,Q34))</f>
        <v/>
      </c>
      <c r="G44" s="190"/>
      <c r="H44" s="190"/>
      <c r="I44" s="190"/>
      <c r="J44" s="190"/>
      <c r="K44" s="190"/>
      <c r="L44" s="190"/>
      <c r="M44" s="191"/>
      <c r="N44" s="192">
        <v>20</v>
      </c>
      <c r="O44" s="193"/>
      <c r="P44" s="194"/>
      <c r="Q44" s="189" t="str">
        <f>IF(A35="","",IF(A35&gt;1,F35,Q35))</f>
        <v/>
      </c>
      <c r="R44" s="190"/>
      <c r="S44" s="190"/>
      <c r="T44" s="190"/>
      <c r="U44" s="190"/>
      <c r="V44" s="190"/>
      <c r="W44" s="190"/>
      <c r="X44" s="190"/>
      <c r="Y44" s="190"/>
      <c r="Z44" s="190"/>
      <c r="AA44" s="191"/>
      <c r="AB44" s="38" t="str">
        <f>IF(A35="","",IF(A35&gt;1,E35,AB35))</f>
        <v/>
      </c>
      <c r="AC44" s="35" t="str">
        <f>IF(B44=1,"0",IF(B44="","","1"))</f>
        <v/>
      </c>
      <c r="AD44" s="35" t="str">
        <f>IF(C44=1,"0",IF(C44="","","1"))</f>
        <v/>
      </c>
      <c r="AE44" s="35" t="str">
        <f>IF(D44=1,"0",IF(D44="","","1"))</f>
        <v/>
      </c>
      <c r="AF44" s="36" t="str">
        <f>IF(AC44="","",IF(AD44="",AC44,IF(AC44+AD44=2,3,IF(AE44="",AC44+AD44,AC44+AD44+AE44))))</f>
        <v/>
      </c>
    </row>
    <row r="45" spans="1:32" ht="14.1" customHeight="1" x14ac:dyDescent="0.2"/>
    <row r="46" spans="1:32" ht="14.1" customHeight="1" x14ac:dyDescent="0.2"/>
    <row r="47" spans="1:32" ht="14.1" customHeight="1" x14ac:dyDescent="0.2"/>
  </sheetData>
  <mergeCells count="138">
    <mergeCell ref="F44:M44"/>
    <mergeCell ref="N44:P44"/>
    <mergeCell ref="Q44:AA44"/>
    <mergeCell ref="F35:M35"/>
    <mergeCell ref="N35:P35"/>
    <mergeCell ref="Q35:AA35"/>
    <mergeCell ref="F38:M38"/>
    <mergeCell ref="N38:P38"/>
    <mergeCell ref="Q38:AA38"/>
    <mergeCell ref="AE31:AF31"/>
    <mergeCell ref="F34:M34"/>
    <mergeCell ref="N34:P34"/>
    <mergeCell ref="Q34:AA34"/>
    <mergeCell ref="AA30:AB30"/>
    <mergeCell ref="AC30:AD30"/>
    <mergeCell ref="AE30:AF30"/>
    <mergeCell ref="F41:M41"/>
    <mergeCell ref="N41:P41"/>
    <mergeCell ref="Q41:AA41"/>
    <mergeCell ref="AA29:AB29"/>
    <mergeCell ref="AC29:AD29"/>
    <mergeCell ref="AA31:AB31"/>
    <mergeCell ref="AC31:AD31"/>
    <mergeCell ref="A30:B30"/>
    <mergeCell ref="C30:P30"/>
    <mergeCell ref="Q30:R30"/>
    <mergeCell ref="S30:T30"/>
    <mergeCell ref="U30:V30"/>
    <mergeCell ref="W30:X30"/>
    <mergeCell ref="Y30:Z30"/>
    <mergeCell ref="S29:T29"/>
    <mergeCell ref="U29:V29"/>
    <mergeCell ref="W29:X29"/>
    <mergeCell ref="Y29:Z29"/>
    <mergeCell ref="A31:B31"/>
    <mergeCell ref="C31:P31"/>
    <mergeCell ref="Q31:R31"/>
    <mergeCell ref="S31:T31"/>
    <mergeCell ref="U31:V31"/>
    <mergeCell ref="W31:X31"/>
    <mergeCell ref="Y31:Z31"/>
    <mergeCell ref="AE27:AF27"/>
    <mergeCell ref="A28:B28"/>
    <mergeCell ref="C28:P28"/>
    <mergeCell ref="Q28:R28"/>
    <mergeCell ref="S28:T28"/>
    <mergeCell ref="U28:V28"/>
    <mergeCell ref="W28:X28"/>
    <mergeCell ref="Y28:Z28"/>
    <mergeCell ref="AE29:AF29"/>
    <mergeCell ref="AE28:AF28"/>
    <mergeCell ref="A27:B27"/>
    <mergeCell ref="C27:P27"/>
    <mergeCell ref="Q27:R27"/>
    <mergeCell ref="S27:T27"/>
    <mergeCell ref="U27:V27"/>
    <mergeCell ref="W27:X27"/>
    <mergeCell ref="Y27:Z27"/>
    <mergeCell ref="AA27:AB27"/>
    <mergeCell ref="AC27:AD27"/>
    <mergeCell ref="AA28:AB28"/>
    <mergeCell ref="AC28:AD28"/>
    <mergeCell ref="A29:B29"/>
    <mergeCell ref="C29:P29"/>
    <mergeCell ref="Q29:R29"/>
    <mergeCell ref="AC25:AD25"/>
    <mergeCell ref="AE25:AF25"/>
    <mergeCell ref="A26:B26"/>
    <mergeCell ref="C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E22:M22"/>
    <mergeCell ref="N22:P22"/>
    <mergeCell ref="Q22:AB22"/>
    <mergeCell ref="A25:B25"/>
    <mergeCell ref="C25:P25"/>
    <mergeCell ref="Q25:R25"/>
    <mergeCell ref="S25:T25"/>
    <mergeCell ref="U25:V25"/>
    <mergeCell ref="W25:X25"/>
    <mergeCell ref="Y25:Z25"/>
    <mergeCell ref="AA25:AB25"/>
    <mergeCell ref="E20:M20"/>
    <mergeCell ref="N20:P20"/>
    <mergeCell ref="Q20:AB20"/>
    <mergeCell ref="E21:M21"/>
    <mergeCell ref="N21:P21"/>
    <mergeCell ref="Q21:AB21"/>
    <mergeCell ref="E18:M18"/>
    <mergeCell ref="N18:P18"/>
    <mergeCell ref="Q18:AB18"/>
    <mergeCell ref="E19:M19"/>
    <mergeCell ref="N19:P19"/>
    <mergeCell ref="Q19:AB19"/>
    <mergeCell ref="E16:M16"/>
    <mergeCell ref="N16:P16"/>
    <mergeCell ref="Q16:AB16"/>
    <mergeCell ref="E17:M17"/>
    <mergeCell ref="N17:P17"/>
    <mergeCell ref="Q17:AB17"/>
    <mergeCell ref="E14:M14"/>
    <mergeCell ref="N14:P14"/>
    <mergeCell ref="Q14:AB14"/>
    <mergeCell ref="E15:M15"/>
    <mergeCell ref="N15:P15"/>
    <mergeCell ref="Q15:AB15"/>
    <mergeCell ref="E12:M12"/>
    <mergeCell ref="N12:P12"/>
    <mergeCell ref="Q12:AB12"/>
    <mergeCell ref="E13:M13"/>
    <mergeCell ref="N13:P13"/>
    <mergeCell ref="Q13:AB13"/>
    <mergeCell ref="E10:M10"/>
    <mergeCell ref="N10:P10"/>
    <mergeCell ref="Q10:AB10"/>
    <mergeCell ref="E11:M11"/>
    <mergeCell ref="N11:P11"/>
    <mergeCell ref="Q11:AB11"/>
    <mergeCell ref="E8:M8"/>
    <mergeCell ref="N8:P8"/>
    <mergeCell ref="Q8:AB8"/>
    <mergeCell ref="E9:M9"/>
    <mergeCell ref="N9:P9"/>
    <mergeCell ref="Q9:AB9"/>
    <mergeCell ref="G1:X1"/>
    <mergeCell ref="C3:I3"/>
    <mergeCell ref="M3:S3"/>
    <mergeCell ref="AA3:AF3"/>
    <mergeCell ref="E4:L4"/>
    <mergeCell ref="E7:M7"/>
    <mergeCell ref="N7:P7"/>
    <mergeCell ref="Q7:AB7"/>
  </mergeCells>
  <pageMargins left="0.55118110236220474" right="0.55118110236220474" top="0.59055118110236227" bottom="0.78740157480314965" header="0.19685039370078741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zoomScale="120" zoomScaleNormal="120" workbookViewId="0">
      <selection activeCell="F12" sqref="F12:M12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</cols>
  <sheetData>
    <row r="1" spans="1:32" ht="20.25" x14ac:dyDescent="0.3">
      <c r="G1" s="116" t="s">
        <v>17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3"/>
    </row>
    <row r="2" spans="1:32" ht="18" customHeight="1" x14ac:dyDescent="0.3">
      <c r="G2" s="64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13"/>
    </row>
    <row r="3" spans="1:32" ht="18" customHeight="1" x14ac:dyDescent="0.2">
      <c r="A3" t="s">
        <v>13</v>
      </c>
      <c r="C3" s="204" t="s">
        <v>43</v>
      </c>
      <c r="D3" s="204"/>
      <c r="E3" s="204"/>
      <c r="F3" s="204"/>
      <c r="G3" s="204"/>
      <c r="H3" s="204"/>
      <c r="I3" s="204"/>
      <c r="K3" t="s">
        <v>15</v>
      </c>
      <c r="M3" s="202">
        <v>41489</v>
      </c>
      <c r="N3" s="203"/>
      <c r="O3" s="203"/>
      <c r="P3" s="203"/>
      <c r="Q3" s="203"/>
      <c r="R3" s="203"/>
      <c r="S3" s="203"/>
      <c r="U3" t="s">
        <v>16</v>
      </c>
      <c r="AA3" s="204" t="s">
        <v>42</v>
      </c>
      <c r="AB3" s="204"/>
      <c r="AC3" s="204"/>
      <c r="AD3" s="204"/>
      <c r="AE3" s="204"/>
      <c r="AF3" s="204"/>
    </row>
    <row r="4" spans="1:32" ht="24" customHeight="1" x14ac:dyDescent="0.2">
      <c r="A4" t="s">
        <v>14</v>
      </c>
      <c r="E4" s="204"/>
      <c r="F4" s="204"/>
      <c r="G4" s="204"/>
      <c r="H4" s="204"/>
      <c r="I4" s="204"/>
      <c r="J4" s="204"/>
      <c r="K4" s="204"/>
      <c r="L4" s="204"/>
    </row>
    <row r="5" spans="1:32" ht="14.45" customHeight="1" x14ac:dyDescent="0.2">
      <c r="E5" s="20"/>
      <c r="F5" s="20"/>
      <c r="G5" s="20"/>
      <c r="H5" s="20"/>
      <c r="I5" s="20"/>
      <c r="J5" s="20"/>
      <c r="K5" s="20"/>
      <c r="L5" s="20"/>
    </row>
    <row r="6" spans="1:32" ht="14.45" customHeight="1" x14ac:dyDescent="0.2">
      <c r="A6" s="17"/>
      <c r="B6" s="17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8"/>
      <c r="T6" s="18"/>
      <c r="U6" s="18"/>
      <c r="V6" s="18"/>
      <c r="W6" s="18"/>
      <c r="X6" s="18"/>
      <c r="Y6" s="18"/>
      <c r="Z6" s="18"/>
      <c r="AA6" s="18"/>
      <c r="AB6" s="18"/>
      <c r="AC6" s="17"/>
      <c r="AD6" s="17"/>
      <c r="AE6" s="17"/>
      <c r="AF6" s="17"/>
    </row>
    <row r="7" spans="1:32" ht="14.45" customHeight="1" thickBot="1" x14ac:dyDescent="0.25">
      <c r="A7" s="4"/>
      <c r="E7" s="2"/>
    </row>
    <row r="8" spans="1:32" ht="14.45" customHeight="1" x14ac:dyDescent="0.2">
      <c r="A8" s="103" t="str">
        <f>IF(B8="","",IF(C8="",B8,IF(B8+C8=2,3,IF(D8="",B8+C8,B8+C8+D8))))</f>
        <v/>
      </c>
      <c r="B8" s="102"/>
      <c r="C8" s="102"/>
      <c r="D8" s="102"/>
      <c r="E8" s="101"/>
      <c r="F8" s="241"/>
      <c r="G8" s="242"/>
      <c r="H8" s="242"/>
      <c r="I8" s="242"/>
      <c r="J8" s="242"/>
      <c r="K8" s="242"/>
      <c r="L8" s="242"/>
      <c r="M8" s="243"/>
      <c r="N8" s="244"/>
      <c r="O8" s="245"/>
      <c r="P8" s="152"/>
      <c r="Q8" s="241"/>
      <c r="R8" s="242"/>
      <c r="S8" s="242"/>
      <c r="T8" s="242"/>
      <c r="U8" s="242"/>
      <c r="V8" s="242"/>
      <c r="W8" s="242"/>
      <c r="X8" s="242"/>
      <c r="Y8" s="242"/>
      <c r="Z8" s="242"/>
      <c r="AA8" s="243"/>
      <c r="AB8" s="101"/>
      <c r="AC8" s="100" t="str">
        <f t="shared" ref="AC8:AE9" si="0">IF(B8=1,"0",IF(B8="","","1"))</f>
        <v/>
      </c>
      <c r="AD8" s="100" t="str">
        <f t="shared" si="0"/>
        <v/>
      </c>
      <c r="AE8" s="100" t="str">
        <f t="shared" si="0"/>
        <v/>
      </c>
      <c r="AF8" s="99" t="str">
        <f>IF(AC8="","",IF(AD8="",AC8,IF(AC8+AD8=2,3,IF(AE8="",AC8+AD8,AC8+AD8+AE8))))</f>
        <v/>
      </c>
    </row>
    <row r="9" spans="1:32" ht="14.45" customHeight="1" thickBot="1" x14ac:dyDescent="0.25">
      <c r="A9" s="98" t="str">
        <f>IF(B9="","",IF(C9="",B9,IF(B9+C9=2,3,IF(D9="",B9+C9,B9+C9+D9))))</f>
        <v/>
      </c>
      <c r="B9" s="33"/>
      <c r="C9" s="33"/>
      <c r="D9" s="33"/>
      <c r="E9" s="97"/>
      <c r="F9" s="246"/>
      <c r="G9" s="247"/>
      <c r="H9" s="247"/>
      <c r="I9" s="247"/>
      <c r="J9" s="247"/>
      <c r="K9" s="247"/>
      <c r="L9" s="247"/>
      <c r="M9" s="248"/>
      <c r="N9" s="235" t="str">
        <f>IF(N8="","",N8+1)</f>
        <v/>
      </c>
      <c r="O9" s="249"/>
      <c r="P9" s="236"/>
      <c r="Q9" s="246"/>
      <c r="R9" s="247"/>
      <c r="S9" s="247"/>
      <c r="T9" s="247"/>
      <c r="U9" s="247"/>
      <c r="V9" s="247"/>
      <c r="W9" s="247"/>
      <c r="X9" s="247"/>
      <c r="Y9" s="247"/>
      <c r="Z9" s="247"/>
      <c r="AA9" s="248"/>
      <c r="AB9" s="97"/>
      <c r="AC9" s="96" t="str">
        <f t="shared" si="0"/>
        <v/>
      </c>
      <c r="AD9" s="96" t="str">
        <f t="shared" si="0"/>
        <v/>
      </c>
      <c r="AE9" s="96" t="str">
        <f t="shared" si="0"/>
        <v/>
      </c>
      <c r="AF9" s="95" t="str">
        <f>IF(AC9="","",IF(AD9="",AC9,IF(AC9+AD9=2,3,IF(AE9="",AC9+AD9,AC9+AD9+AE9))))</f>
        <v/>
      </c>
    </row>
    <row r="10" spans="1:32" ht="14.45" customHeight="1" x14ac:dyDescent="0.2">
      <c r="A10" s="17"/>
      <c r="B10" s="1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7"/>
      <c r="AD10" s="17"/>
      <c r="AE10" s="17"/>
      <c r="AF10" s="17"/>
    </row>
    <row r="11" spans="1:32" ht="14.45" customHeight="1" thickBot="1" x14ac:dyDescent="0.3">
      <c r="A11" s="3" t="s">
        <v>41</v>
      </c>
    </row>
    <row r="12" spans="1:32" ht="14.45" customHeight="1" thickBot="1" x14ac:dyDescent="0.25">
      <c r="A12" s="66" t="str">
        <f>IF(B12="","",IF(C12="",B12,IF(B12+C12=2,3,IF(D12="",B12+C12,B12+C12+D12))))</f>
        <v/>
      </c>
      <c r="B12" s="58"/>
      <c r="C12" s="58"/>
      <c r="D12" s="58"/>
      <c r="E12" s="94"/>
      <c r="F12" s="268" t="s">
        <v>40</v>
      </c>
      <c r="G12" s="266"/>
      <c r="H12" s="266"/>
      <c r="I12" s="266"/>
      <c r="J12" s="266"/>
      <c r="K12" s="266"/>
      <c r="L12" s="266"/>
      <c r="M12" s="267"/>
      <c r="N12" s="196" t="str">
        <f>IF(N9="","",N9+1)</f>
        <v/>
      </c>
      <c r="O12" s="155"/>
      <c r="P12" s="158"/>
      <c r="Q12" s="268" t="s">
        <v>39</v>
      </c>
      <c r="R12" s="266"/>
      <c r="S12" s="266"/>
      <c r="T12" s="266"/>
      <c r="U12" s="266"/>
      <c r="V12" s="266"/>
      <c r="W12" s="266"/>
      <c r="X12" s="266"/>
      <c r="Y12" s="266"/>
      <c r="Z12" s="266"/>
      <c r="AA12" s="267"/>
      <c r="AB12" s="94"/>
      <c r="AC12" s="44" t="str">
        <f>IF(B12=1,"0",IF(B12="","","1"))</f>
        <v/>
      </c>
      <c r="AD12" s="44" t="str">
        <f>IF(C12=1,"0",IF(C12="","","1"))</f>
        <v/>
      </c>
      <c r="AE12" s="44" t="str">
        <f>IF(D12=1,"0",IF(D12="","","1"))</f>
        <v/>
      </c>
      <c r="AF12" s="45" t="str">
        <f>IF(AC12="","",IF(AD12="",AC12,IF(AC12+AD12=2,3,IF(AE12="",AC12+AD12,AC12+AD12+AE12))))</f>
        <v/>
      </c>
    </row>
    <row r="13" spans="1:32" ht="14.1" customHeight="1" x14ac:dyDescent="0.2"/>
    <row r="14" spans="1:32" ht="14.45" customHeight="1" thickBot="1" x14ac:dyDescent="0.3">
      <c r="A14" s="3" t="s">
        <v>38</v>
      </c>
    </row>
    <row r="15" spans="1:32" ht="14.45" customHeight="1" thickBot="1" x14ac:dyDescent="0.25">
      <c r="A15" s="34" t="str">
        <f>IF(B15="","",IF(C15="",B15,IF(B15+C15=2,3,IF(D15="",B15+C15,B15+C15+D15))))</f>
        <v/>
      </c>
      <c r="B15" s="59"/>
      <c r="C15" s="59"/>
      <c r="D15" s="59"/>
      <c r="E15" s="93"/>
      <c r="F15" s="269" t="s">
        <v>37</v>
      </c>
      <c r="G15" s="263"/>
      <c r="H15" s="263"/>
      <c r="I15" s="263"/>
      <c r="J15" s="263"/>
      <c r="K15" s="263"/>
      <c r="L15" s="263"/>
      <c r="M15" s="264"/>
      <c r="N15" s="192" t="str">
        <f>IF(N12="","",N12+1)</f>
        <v/>
      </c>
      <c r="O15" s="193"/>
      <c r="P15" s="194"/>
      <c r="Q15" s="270" t="s">
        <v>36</v>
      </c>
      <c r="R15" s="263"/>
      <c r="S15" s="263"/>
      <c r="T15" s="263"/>
      <c r="U15" s="263"/>
      <c r="V15" s="263"/>
      <c r="W15" s="263"/>
      <c r="X15" s="263"/>
      <c r="Y15" s="263"/>
      <c r="Z15" s="263"/>
      <c r="AA15" s="264"/>
      <c r="AB15" s="93"/>
      <c r="AC15" s="35" t="str">
        <f>IF(B15=1,"0",IF(B15="","","1"))</f>
        <v/>
      </c>
      <c r="AD15" s="35" t="str">
        <f>IF(C15=1,"0",IF(C15="","","1"))</f>
        <v/>
      </c>
      <c r="AE15" s="35" t="str">
        <f>IF(D15=1,"0",IF(D15="","","1"))</f>
        <v/>
      </c>
      <c r="AF15" s="36" t="str">
        <f>IF(AC15="","",IF(AD15="",AC15,IF(AC15+AD15=2,3,IF(AE15="",AC15+AD15,AC15+AD15+AE15))))</f>
        <v/>
      </c>
    </row>
    <row r="16" spans="1:32" ht="14.1" customHeight="1" x14ac:dyDescent="0.2"/>
    <row r="17" spans="1:32" ht="14.45" customHeight="1" thickBot="1" x14ac:dyDescent="0.3">
      <c r="A17" s="3" t="s">
        <v>35</v>
      </c>
    </row>
    <row r="18" spans="1:32" ht="14.45" customHeight="1" thickBot="1" x14ac:dyDescent="0.25">
      <c r="A18" s="66" t="str">
        <f>IF(B18="","",IF(C18="",B18,IF(B18+C18=2,3,IF(D18="",B18+C18,B18+C18+D18))))</f>
        <v/>
      </c>
      <c r="B18" s="58"/>
      <c r="C18" s="58"/>
      <c r="D18" s="58"/>
      <c r="E18" s="94"/>
      <c r="F18" s="268" t="s">
        <v>34</v>
      </c>
      <c r="G18" s="266"/>
      <c r="H18" s="266"/>
      <c r="I18" s="266"/>
      <c r="J18" s="266"/>
      <c r="K18" s="266"/>
      <c r="L18" s="266"/>
      <c r="M18" s="267"/>
      <c r="N18" s="196" t="str">
        <f>IF(N15="","",N15+1)</f>
        <v/>
      </c>
      <c r="O18" s="155"/>
      <c r="P18" s="158"/>
      <c r="Q18" s="268" t="s">
        <v>33</v>
      </c>
      <c r="R18" s="266"/>
      <c r="S18" s="266"/>
      <c r="T18" s="266"/>
      <c r="U18" s="266"/>
      <c r="V18" s="266"/>
      <c r="W18" s="266"/>
      <c r="X18" s="266"/>
      <c r="Y18" s="266"/>
      <c r="Z18" s="266"/>
      <c r="AA18" s="267"/>
      <c r="AB18" s="94"/>
      <c r="AC18" s="44" t="str">
        <f>IF(B18=1,"0",IF(B18="","","1"))</f>
        <v/>
      </c>
      <c r="AD18" s="44" t="str">
        <f>IF(C18=1,"0",IF(C18="","","1"))</f>
        <v/>
      </c>
      <c r="AE18" s="44" t="str">
        <f>IF(D18=1,"0",IF(D18="","","1"))</f>
        <v/>
      </c>
      <c r="AF18" s="45" t="str">
        <f>IF(AC18="","",IF(AD18="",AC18,IF(AC18+AD18=2,3,IF(AE18="",AC18+AD18,AC18+AD18+AE18))))</f>
        <v/>
      </c>
    </row>
    <row r="19" spans="1:32" ht="14.1" customHeight="1" x14ac:dyDescent="0.2"/>
    <row r="20" spans="1:32" ht="14.45" customHeight="1" thickBot="1" x14ac:dyDescent="0.3">
      <c r="A20" s="3" t="s">
        <v>32</v>
      </c>
    </row>
    <row r="21" spans="1:32" ht="14.45" customHeight="1" thickBot="1" x14ac:dyDescent="0.25">
      <c r="A21" s="34" t="str">
        <f>IF(B21="","",IF(C21="",B21,IF(B21+C21=2,3,IF(D21="",B21+C21,B21+C21+D21))))</f>
        <v/>
      </c>
      <c r="B21" s="59"/>
      <c r="C21" s="59"/>
      <c r="D21" s="59"/>
      <c r="E21" s="93"/>
      <c r="F21" s="269" t="s">
        <v>31</v>
      </c>
      <c r="G21" s="263"/>
      <c r="H21" s="263"/>
      <c r="I21" s="263"/>
      <c r="J21" s="263"/>
      <c r="K21" s="263"/>
      <c r="L21" s="263"/>
      <c r="M21" s="264"/>
      <c r="N21" s="192" t="str">
        <f>IF(N18="","",N18+1)</f>
        <v/>
      </c>
      <c r="O21" s="193"/>
      <c r="P21" s="194"/>
      <c r="Q21" s="269" t="s">
        <v>30</v>
      </c>
      <c r="R21" s="263"/>
      <c r="S21" s="263"/>
      <c r="T21" s="263"/>
      <c r="U21" s="263"/>
      <c r="V21" s="263"/>
      <c r="W21" s="263"/>
      <c r="X21" s="263"/>
      <c r="Y21" s="263"/>
      <c r="Z21" s="263"/>
      <c r="AA21" s="264"/>
      <c r="AB21" s="93"/>
      <c r="AC21" s="35" t="str">
        <f>IF(B21=1,"0",IF(B21="","","1"))</f>
        <v/>
      </c>
      <c r="AD21" s="35" t="str">
        <f>IF(C21=1,"0",IF(C21="","","1"))</f>
        <v/>
      </c>
      <c r="AE21" s="35" t="str">
        <f>IF(D21=1,"0",IF(D21="","","1"))</f>
        <v/>
      </c>
      <c r="AF21" s="36" t="str">
        <f>IF(AC21="","",IF(AD21="",AC21,IF(AC21+AD21=2,3,IF(AE21="",AC21+AD21,AC21+AD21+AE21))))</f>
        <v/>
      </c>
    </row>
    <row r="22" spans="1:32" ht="14.1" customHeight="1" x14ac:dyDescent="0.2"/>
    <row r="23" spans="1:32" ht="14.45" customHeight="1" thickBot="1" x14ac:dyDescent="0.25">
      <c r="A23" s="3" t="s">
        <v>10</v>
      </c>
    </row>
    <row r="24" spans="1:32" ht="14.45" customHeight="1" thickBot="1" x14ac:dyDescent="0.25">
      <c r="A24" s="66" t="str">
        <f>IF(B24="","",IF(C24="",B24,IF(B24+C24=2,3,IF(D24="",B24+C24,B24+C24+D24))))</f>
        <v/>
      </c>
      <c r="B24" s="58"/>
      <c r="C24" s="58"/>
      <c r="D24" s="58"/>
      <c r="E24" s="94"/>
      <c r="F24" s="265" t="s">
        <v>29</v>
      </c>
      <c r="G24" s="266"/>
      <c r="H24" s="266"/>
      <c r="I24" s="266"/>
      <c r="J24" s="266"/>
      <c r="K24" s="266"/>
      <c r="L24" s="266"/>
      <c r="M24" s="267"/>
      <c r="N24" s="196" t="str">
        <f>IF(N21="","",N21+1)</f>
        <v/>
      </c>
      <c r="O24" s="155"/>
      <c r="P24" s="158"/>
      <c r="Q24" s="265" t="s">
        <v>28</v>
      </c>
      <c r="R24" s="266"/>
      <c r="S24" s="266"/>
      <c r="T24" s="266"/>
      <c r="U24" s="266"/>
      <c r="V24" s="266"/>
      <c r="W24" s="266"/>
      <c r="X24" s="266"/>
      <c r="Y24" s="266"/>
      <c r="Z24" s="266"/>
      <c r="AA24" s="267"/>
      <c r="AB24" s="94"/>
      <c r="AC24" s="44" t="str">
        <f>IF(B24=1,"0",IF(B24="","","1"))</f>
        <v/>
      </c>
      <c r="AD24" s="44" t="str">
        <f>IF(C24=1,"0",IF(C24="","","1"))</f>
        <v/>
      </c>
      <c r="AE24" s="44" t="str">
        <f>IF(D24=1,"0",IF(D24="","","1"))</f>
        <v/>
      </c>
      <c r="AF24" s="45" t="str">
        <f>IF(AC24="","",IF(AD24="",AC24,IF(AC24+AD24=2,3,IF(AE24="",AC24+AD24,AC24+AD24+AE24))))</f>
        <v/>
      </c>
    </row>
    <row r="25" spans="1:32" ht="14.1" customHeight="1" x14ac:dyDescent="0.2"/>
    <row r="26" spans="1:32" ht="14.45" customHeight="1" thickBot="1" x14ac:dyDescent="0.25">
      <c r="A26" s="3" t="s">
        <v>10</v>
      </c>
    </row>
    <row r="27" spans="1:32" ht="14.45" customHeight="1" thickBot="1" x14ac:dyDescent="0.25">
      <c r="A27" s="34" t="str">
        <f>IF(B27="","",IF(C27="",B27,IF(B27+C27=2,3,IF(D27="",B27+C27,B27+C27+D27))))</f>
        <v/>
      </c>
      <c r="B27" s="59"/>
      <c r="C27" s="59"/>
      <c r="D27" s="59"/>
      <c r="E27" s="93"/>
      <c r="F27" s="262" t="s">
        <v>27</v>
      </c>
      <c r="G27" s="263"/>
      <c r="H27" s="263"/>
      <c r="I27" s="263"/>
      <c r="J27" s="263"/>
      <c r="K27" s="263"/>
      <c r="L27" s="263"/>
      <c r="M27" s="264"/>
      <c r="N27" s="192" t="str">
        <f>IF(N24="","",N24+1)</f>
        <v/>
      </c>
      <c r="O27" s="193"/>
      <c r="P27" s="194"/>
      <c r="Q27" s="262" t="s">
        <v>26</v>
      </c>
      <c r="R27" s="263"/>
      <c r="S27" s="263"/>
      <c r="T27" s="263"/>
      <c r="U27" s="263"/>
      <c r="V27" s="263"/>
      <c r="W27" s="263"/>
      <c r="X27" s="263"/>
      <c r="Y27" s="263"/>
      <c r="Z27" s="263"/>
      <c r="AA27" s="264"/>
      <c r="AB27" s="93"/>
      <c r="AC27" s="35" t="str">
        <f>IF(B27=1,"0",IF(B27="","","1"))</f>
        <v/>
      </c>
      <c r="AD27" s="35" t="str">
        <f>IF(C27=1,"0",IF(C27="","","1"))</f>
        <v/>
      </c>
      <c r="AE27" s="35" t="str">
        <f>IF(D27=1,"0",IF(D27="","","1"))</f>
        <v/>
      </c>
      <c r="AF27" s="36" t="str">
        <f>IF(AC27="","",IF(AD27="",AC27,IF(AC27+AD27=2,3,IF(AE27="",AC27+AD27,AC27+AD27+AE27))))</f>
        <v/>
      </c>
    </row>
    <row r="28" spans="1:32" ht="14.1" customHeight="1" x14ac:dyDescent="0.2"/>
    <row r="29" spans="1:32" ht="14.45" customHeight="1" thickBot="1" x14ac:dyDescent="0.25">
      <c r="A29" s="3" t="s">
        <v>11</v>
      </c>
    </row>
    <row r="30" spans="1:32" ht="14.45" customHeight="1" thickBot="1" x14ac:dyDescent="0.25">
      <c r="A30" s="66" t="str">
        <f>IF(B30="","",IF(C30="",B30,IF(B30+C30=2,3,IF(D30="",B30+C30,B30+C30+D30))))</f>
        <v/>
      </c>
      <c r="B30" s="58"/>
      <c r="C30" s="58"/>
      <c r="D30" s="58"/>
      <c r="E30" s="94" t="str">
        <f>IF(A8="","",IF(E8="","",IF(A8&gt;1,AB8,E8)))</f>
        <v/>
      </c>
      <c r="F30" s="265" t="s">
        <v>25</v>
      </c>
      <c r="G30" s="266"/>
      <c r="H30" s="266"/>
      <c r="I30" s="266"/>
      <c r="J30" s="266"/>
      <c r="K30" s="266"/>
      <c r="L30" s="266"/>
      <c r="M30" s="267"/>
      <c r="N30" s="196" t="str">
        <f>IF(N27="","",N27+1)</f>
        <v/>
      </c>
      <c r="O30" s="155"/>
      <c r="P30" s="158"/>
      <c r="Q30" s="265" t="s">
        <v>24</v>
      </c>
      <c r="R30" s="266"/>
      <c r="S30" s="266"/>
      <c r="T30" s="266"/>
      <c r="U30" s="266"/>
      <c r="V30" s="266"/>
      <c r="W30" s="266"/>
      <c r="X30" s="266"/>
      <c r="Y30" s="266"/>
      <c r="Z30" s="266"/>
      <c r="AA30" s="267"/>
      <c r="AB30" s="94" t="str">
        <f>IF(A9="","",IF(E9="","",IF(A9&gt;1,AB9,E9)))</f>
        <v/>
      </c>
      <c r="AC30" s="44" t="str">
        <f>IF(B30=1,"0",IF(B30="","","1"))</f>
        <v/>
      </c>
      <c r="AD30" s="44" t="str">
        <f>IF(C30=1,"0",IF(C30="","","1"))</f>
        <v/>
      </c>
      <c r="AE30" s="44" t="str">
        <f>IF(D30=1,"0",IF(D30="","","1"))</f>
        <v/>
      </c>
      <c r="AF30" s="45" t="str">
        <f>IF(AC30="","",IF(AD30="",AC30,IF(AC30+AD30=2,3,IF(AE30="",AC30+AD30,AC30+AD30+AE30))))</f>
        <v/>
      </c>
    </row>
    <row r="31" spans="1:32" ht="14.1" customHeight="1" x14ac:dyDescent="0.2"/>
    <row r="32" spans="1:32" ht="14.45" customHeight="1" thickBot="1" x14ac:dyDescent="0.25">
      <c r="A32" s="3" t="s">
        <v>12</v>
      </c>
    </row>
    <row r="33" spans="1:32" ht="14.45" customHeight="1" thickBot="1" x14ac:dyDescent="0.25">
      <c r="A33" s="34" t="str">
        <f>IF(B33="","",IF(C33="",B33,IF(B33+C33=2,3,IF(D33="",B33+C33,B33+C33+D33))))</f>
        <v/>
      </c>
      <c r="B33" s="59"/>
      <c r="C33" s="59"/>
      <c r="D33" s="59"/>
      <c r="E33" s="93" t="str">
        <f>IF(A8="","",IF(E8="","",IF(A8&gt;1,E8,AB8)))</f>
        <v/>
      </c>
      <c r="F33" s="262" t="s">
        <v>23</v>
      </c>
      <c r="G33" s="263"/>
      <c r="H33" s="263"/>
      <c r="I33" s="263"/>
      <c r="J33" s="263"/>
      <c r="K33" s="263"/>
      <c r="L33" s="263"/>
      <c r="M33" s="264"/>
      <c r="N33" s="192"/>
      <c r="O33" s="193"/>
      <c r="P33" s="194"/>
      <c r="Q33" s="262" t="s">
        <v>22</v>
      </c>
      <c r="R33" s="263"/>
      <c r="S33" s="263"/>
      <c r="T33" s="263"/>
      <c r="U33" s="263"/>
      <c r="V33" s="263"/>
      <c r="W33" s="263"/>
      <c r="X33" s="263"/>
      <c r="Y33" s="263"/>
      <c r="Z33" s="263"/>
      <c r="AA33" s="264"/>
      <c r="AB33" s="93" t="str">
        <f>IF(A9="","",IF(E9="","",IF(A9&gt;1,E9,AB9)))</f>
        <v/>
      </c>
      <c r="AC33" s="35" t="str">
        <f>IF(B33=1,"0",IF(B33="","","1"))</f>
        <v/>
      </c>
      <c r="AD33" s="35" t="str">
        <f>IF(C33=1,"0",IF(C33="","","1"))</f>
        <v/>
      </c>
      <c r="AE33" s="35" t="str">
        <f>IF(D33=1,"0",IF(D33="","","1"))</f>
        <v/>
      </c>
      <c r="AF33" s="36" t="str">
        <f>IF(AC33="","",IF(AD33="",AC33,IF(AC33+AD33=2,3,IF(AE33="",AC33+AD33,AC33+AD33+AE33))))</f>
        <v/>
      </c>
    </row>
    <row r="34" spans="1:32" ht="14.1" customHeight="1" x14ac:dyDescent="0.2"/>
  </sheetData>
  <mergeCells count="35">
    <mergeCell ref="G1:X1"/>
    <mergeCell ref="M3:S3"/>
    <mergeCell ref="AA3:AF3"/>
    <mergeCell ref="C3:I3"/>
    <mergeCell ref="E4:L4"/>
    <mergeCell ref="N12:P12"/>
    <mergeCell ref="F12:M12"/>
    <mergeCell ref="F30:M30"/>
    <mergeCell ref="N30:P30"/>
    <mergeCell ref="Q30:AA30"/>
    <mergeCell ref="F21:M21"/>
    <mergeCell ref="N21:P21"/>
    <mergeCell ref="Q21:AA21"/>
    <mergeCell ref="Q12:AA12"/>
    <mergeCell ref="F15:M15"/>
    <mergeCell ref="N15:P15"/>
    <mergeCell ref="Q15:AA15"/>
    <mergeCell ref="F18:M18"/>
    <mergeCell ref="N18:P18"/>
    <mergeCell ref="Q18:AA18"/>
    <mergeCell ref="F33:M33"/>
    <mergeCell ref="N33:P33"/>
    <mergeCell ref="Q33:AA33"/>
    <mergeCell ref="F24:M24"/>
    <mergeCell ref="N24:P24"/>
    <mergeCell ref="Q24:AA24"/>
    <mergeCell ref="F27:M27"/>
    <mergeCell ref="N27:P27"/>
    <mergeCell ref="Q27:AA27"/>
    <mergeCell ref="F8:M8"/>
    <mergeCell ref="N8:P8"/>
    <mergeCell ref="Q8:AA8"/>
    <mergeCell ref="F9:M9"/>
    <mergeCell ref="N9:P9"/>
    <mergeCell ref="Q9:AA9"/>
  </mergeCells>
  <pageMargins left="0.55118110236220474" right="0.55118110236220474" top="0.59055118110236227" bottom="0.78740157480314965" header="0.19685039370078741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4" workbookViewId="0">
      <selection activeCell="B6" sqref="B6"/>
    </sheetView>
  </sheetViews>
  <sheetFormatPr baseColWidth="10" defaultColWidth="11.5703125" defaultRowHeight="15" x14ac:dyDescent="0.25"/>
  <cols>
    <col min="1" max="1" width="4.28515625" style="104" customWidth="1"/>
    <col min="2" max="2" width="48.5703125" style="104" bestFit="1" customWidth="1"/>
    <col min="3" max="3" width="4.28515625" style="104" customWidth="1"/>
    <col min="4" max="4" width="42.42578125" style="104" bestFit="1" customWidth="1"/>
    <col min="5" max="16384" width="11.5703125" style="104"/>
  </cols>
  <sheetData>
    <row r="1" spans="1:4" s="107" customFormat="1" ht="31.5" x14ac:dyDescent="0.5">
      <c r="A1" s="108" t="s">
        <v>80</v>
      </c>
    </row>
    <row r="3" spans="1:4" s="105" customFormat="1" ht="21" x14ac:dyDescent="0.35">
      <c r="A3" s="105" t="s">
        <v>45</v>
      </c>
      <c r="C3" s="105" t="s">
        <v>44</v>
      </c>
    </row>
    <row r="5" spans="1:4" s="105" customFormat="1" ht="21" x14ac:dyDescent="0.35">
      <c r="A5" s="105">
        <v>1</v>
      </c>
      <c r="B5" s="106" t="s">
        <v>94</v>
      </c>
      <c r="C5" s="105">
        <v>1</v>
      </c>
      <c r="D5" s="106" t="s">
        <v>91</v>
      </c>
    </row>
    <row r="6" spans="1:4" s="105" customFormat="1" ht="21" x14ac:dyDescent="0.35">
      <c r="A6" s="105">
        <v>2</v>
      </c>
      <c r="B6" s="106" t="s">
        <v>95</v>
      </c>
      <c r="C6" s="105">
        <v>2</v>
      </c>
      <c r="D6" s="106" t="s">
        <v>92</v>
      </c>
    </row>
    <row r="7" spans="1:4" s="105" customFormat="1" ht="21" x14ac:dyDescent="0.35">
      <c r="A7" s="105">
        <v>3</v>
      </c>
      <c r="B7" s="106" t="s">
        <v>89</v>
      </c>
      <c r="C7" s="105">
        <v>3</v>
      </c>
      <c r="D7" s="106" t="s">
        <v>93</v>
      </c>
    </row>
    <row r="8" spans="1:4" s="105" customFormat="1" ht="21" x14ac:dyDescent="0.35">
      <c r="A8" s="105">
        <v>4</v>
      </c>
      <c r="B8" s="106" t="s">
        <v>90</v>
      </c>
      <c r="D8" s="106"/>
    </row>
    <row r="9" spans="1:4" s="105" customFormat="1" ht="21" x14ac:dyDescent="0.35">
      <c r="A9" s="105">
        <v>5</v>
      </c>
      <c r="B9" s="106" t="s">
        <v>83</v>
      </c>
      <c r="D9" s="106"/>
    </row>
    <row r="10" spans="1:4" s="105" customFormat="1" ht="21" x14ac:dyDescent="0.35">
      <c r="A10" s="105">
        <v>6</v>
      </c>
      <c r="B10" s="106" t="s">
        <v>84</v>
      </c>
      <c r="D10" s="106"/>
    </row>
    <row r="11" spans="1:4" s="105" customFormat="1" ht="21" x14ac:dyDescent="0.35">
      <c r="A11" s="105">
        <v>7</v>
      </c>
      <c r="B11" s="106" t="s">
        <v>85</v>
      </c>
    </row>
    <row r="12" spans="1:4" s="105" customFormat="1" ht="21" x14ac:dyDescent="0.35">
      <c r="A12" s="105">
        <v>7</v>
      </c>
      <c r="B12" s="106" t="s">
        <v>86</v>
      </c>
    </row>
    <row r="13" spans="1:4" s="105" customFormat="1" ht="21" x14ac:dyDescent="0.35">
      <c r="A13" s="105">
        <v>9</v>
      </c>
      <c r="B13" s="106" t="s">
        <v>87</v>
      </c>
    </row>
    <row r="14" spans="1:4" s="105" customFormat="1" ht="21" x14ac:dyDescent="0.35">
      <c r="A14" s="105">
        <v>10</v>
      </c>
      <c r="B14" s="106" t="s">
        <v>88</v>
      </c>
    </row>
    <row r="15" spans="1:4" s="105" customFormat="1" ht="21" x14ac:dyDescent="0.35">
      <c r="A15" s="105">
        <v>11</v>
      </c>
      <c r="B15" s="106" t="s">
        <v>82</v>
      </c>
    </row>
    <row r="16" spans="1:4" s="105" customFormat="1" ht="21" x14ac:dyDescent="0.35">
      <c r="A16" s="105">
        <v>12</v>
      </c>
      <c r="B16" s="106" t="s">
        <v>81</v>
      </c>
    </row>
    <row r="17" spans="1:2" s="105" customFormat="1" ht="21" x14ac:dyDescent="0.35">
      <c r="B17" s="106"/>
    </row>
    <row r="18" spans="1:2" s="105" customFormat="1" ht="21" x14ac:dyDescent="0.35">
      <c r="B18" s="106"/>
    </row>
    <row r="19" spans="1:2" s="105" customFormat="1" ht="21" x14ac:dyDescent="0.35">
      <c r="B19" s="106"/>
    </row>
    <row r="20" spans="1:2" s="105" customFormat="1" ht="21" x14ac:dyDescent="0.35">
      <c r="B20" s="106"/>
    </row>
    <row r="21" spans="1:2" s="105" customFormat="1" ht="21" x14ac:dyDescent="0.35">
      <c r="B21" s="106"/>
    </row>
    <row r="22" spans="1:2" s="105" customFormat="1" ht="21" x14ac:dyDescent="0.35">
      <c r="B22" s="106"/>
    </row>
    <row r="23" spans="1:2" s="105" customFormat="1" ht="21" x14ac:dyDescent="0.35">
      <c r="B23" s="106"/>
    </row>
    <row r="24" spans="1:2" s="105" customFormat="1" ht="21" x14ac:dyDescent="0.35">
      <c r="B24" s="106"/>
    </row>
    <row r="25" spans="1:2" ht="21" x14ac:dyDescent="0.35">
      <c r="A25" s="105"/>
    </row>
    <row r="26" spans="1:2" ht="21" x14ac:dyDescent="0.35">
      <c r="A26" s="105"/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zoomScale="120" zoomScaleNormal="120" workbookViewId="0">
      <selection activeCell="B12" sqref="B12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2" width="3.28515625" customWidth="1"/>
    <col min="33" max="33" width="8.42578125" style="39" customWidth="1"/>
  </cols>
  <sheetData>
    <row r="1" spans="1:33" ht="20.25" x14ac:dyDescent="0.3">
      <c r="G1" s="116" t="s">
        <v>17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3"/>
    </row>
    <row r="2" spans="1:33" ht="18" customHeight="1" x14ac:dyDescent="0.3"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13"/>
    </row>
    <row r="3" spans="1:33" ht="18" customHeight="1" x14ac:dyDescent="0.2">
      <c r="A3" t="s">
        <v>13</v>
      </c>
      <c r="C3" s="271"/>
      <c r="D3" s="271"/>
      <c r="E3" s="271"/>
      <c r="F3" s="271"/>
      <c r="G3" s="271"/>
      <c r="H3" s="271"/>
      <c r="I3" s="271"/>
      <c r="K3" t="s">
        <v>15</v>
      </c>
      <c r="M3" s="121"/>
      <c r="N3" s="272"/>
      <c r="O3" s="272"/>
      <c r="P3" s="272"/>
      <c r="Q3" s="272"/>
      <c r="R3" s="272"/>
      <c r="S3" s="272"/>
      <c r="U3" t="s">
        <v>16</v>
      </c>
      <c r="AA3" s="121"/>
      <c r="AB3" s="121"/>
      <c r="AC3" s="121"/>
      <c r="AD3" s="121"/>
      <c r="AE3" s="121"/>
      <c r="AF3" s="121"/>
    </row>
    <row r="4" spans="1:33" ht="24" customHeight="1" x14ac:dyDescent="0.2">
      <c r="A4" t="s">
        <v>14</v>
      </c>
      <c r="E4" s="121"/>
      <c r="F4" s="121"/>
      <c r="G4" s="121"/>
      <c r="H4" s="121"/>
      <c r="I4" s="121"/>
      <c r="J4" s="121"/>
      <c r="K4" s="121"/>
      <c r="L4" s="121"/>
    </row>
    <row r="5" spans="1:33" ht="14.45" customHeight="1" x14ac:dyDescent="0.2">
      <c r="E5" s="20"/>
      <c r="F5" s="20"/>
      <c r="G5" s="20"/>
      <c r="H5" s="20"/>
      <c r="I5" s="20"/>
      <c r="J5" s="20"/>
      <c r="K5" s="20"/>
      <c r="L5" s="20"/>
    </row>
    <row r="6" spans="1:33" ht="14.45" customHeight="1" thickBot="1" x14ac:dyDescent="0.25">
      <c r="AC6" s="21" t="s">
        <v>20</v>
      </c>
    </row>
    <row r="7" spans="1:33" ht="14.45" customHeight="1" thickBot="1" x14ac:dyDescent="0.25">
      <c r="A7" s="48" t="s">
        <v>0</v>
      </c>
      <c r="B7" s="8">
        <v>1</v>
      </c>
      <c r="C7" s="8">
        <v>2</v>
      </c>
      <c r="D7" s="51"/>
      <c r="E7" s="113" t="s">
        <v>1</v>
      </c>
      <c r="F7" s="114"/>
      <c r="G7" s="114"/>
      <c r="H7" s="114"/>
      <c r="I7" s="114"/>
      <c r="J7" s="114"/>
      <c r="K7" s="114"/>
      <c r="L7" s="114"/>
      <c r="M7" s="115"/>
      <c r="N7" s="113" t="s">
        <v>2</v>
      </c>
      <c r="O7" s="114"/>
      <c r="P7" s="115"/>
      <c r="Q7" s="113" t="s">
        <v>1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5"/>
      <c r="AC7" s="46"/>
      <c r="AD7" s="8">
        <v>1</v>
      </c>
      <c r="AE7" s="8">
        <v>2</v>
      </c>
      <c r="AF7" s="47" t="s">
        <v>0</v>
      </c>
      <c r="AG7" s="39" t="s">
        <v>19</v>
      </c>
    </row>
    <row r="8" spans="1:33" ht="14.45" customHeight="1" x14ac:dyDescent="0.2">
      <c r="A8" s="80" t="str">
        <f>IF(B8="","",IF(B8+C8=2,"3",B8+C8))</f>
        <v/>
      </c>
      <c r="B8" s="79"/>
      <c r="C8" s="79"/>
      <c r="D8" s="78" t="s">
        <v>3</v>
      </c>
      <c r="E8" s="123" t="str">
        <f>IF(C19="","",C19)</f>
        <v/>
      </c>
      <c r="F8" s="124"/>
      <c r="G8" s="124"/>
      <c r="H8" s="124"/>
      <c r="I8" s="124"/>
      <c r="J8" s="124"/>
      <c r="K8" s="124"/>
      <c r="L8" s="124"/>
      <c r="M8" s="125"/>
      <c r="N8" s="126">
        <v>1</v>
      </c>
      <c r="O8" s="127"/>
      <c r="P8" s="128"/>
      <c r="Q8" s="123" t="str">
        <f>IF(C20="","",C20)</f>
        <v/>
      </c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5"/>
      <c r="AC8" s="78" t="s">
        <v>4</v>
      </c>
      <c r="AD8" s="77" t="str">
        <f>IF(B8=1,"0",IF(B8="","","1"))</f>
        <v/>
      </c>
      <c r="AE8" s="77" t="str">
        <f>IF(C8=1,"0",IF(C8="","","1"))</f>
        <v/>
      </c>
      <c r="AF8" s="76" t="str">
        <f>IF(AD8="","",IF(AE8="",AD8,IF(AD8+AE8=2,"3",AD8+AE8)))</f>
        <v/>
      </c>
    </row>
    <row r="9" spans="1:33" ht="14.45" customHeight="1" thickBot="1" x14ac:dyDescent="0.25">
      <c r="A9" s="75" t="str">
        <f>IF(B9="","",IF(B9+C9=2,"3",B9+C9))</f>
        <v/>
      </c>
      <c r="B9" s="74"/>
      <c r="C9" s="74"/>
      <c r="D9" s="11" t="s">
        <v>5</v>
      </c>
      <c r="E9" s="129" t="str">
        <f>IF(C21="","",C21)</f>
        <v/>
      </c>
      <c r="F9" s="130"/>
      <c r="G9" s="130"/>
      <c r="H9" s="130"/>
      <c r="I9" s="130"/>
      <c r="J9" s="130"/>
      <c r="K9" s="130"/>
      <c r="L9" s="130"/>
      <c r="M9" s="131"/>
      <c r="N9" s="132">
        <v>2</v>
      </c>
      <c r="O9" s="133"/>
      <c r="P9" s="134"/>
      <c r="Q9" s="129" t="str">
        <f>IF(C22="","",C22)</f>
        <v/>
      </c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1"/>
      <c r="AC9" s="11" t="s">
        <v>6</v>
      </c>
      <c r="AD9" s="10" t="str">
        <f>IF(B9=1,"0",IF(B9="","","1"))</f>
        <v/>
      </c>
      <c r="AE9" s="10" t="str">
        <f>IF(C9=1,"0",IF(C9="","","1"))</f>
        <v/>
      </c>
      <c r="AF9" s="12" t="str">
        <f>IF(AD9="","",IF(AE9="",AD9,IF(AD9+AE9=2,"3",AD9+AE9)))</f>
        <v/>
      </c>
    </row>
    <row r="10" spans="1:33" ht="18" customHeight="1" thickBot="1" x14ac:dyDescent="0.25">
      <c r="A10" s="90"/>
      <c r="B10" s="92"/>
      <c r="C10" s="92"/>
      <c r="D10" s="90"/>
      <c r="E10" s="91"/>
      <c r="F10" s="91"/>
      <c r="G10" s="91"/>
      <c r="H10" s="91"/>
      <c r="I10" s="91"/>
      <c r="J10" s="91"/>
      <c r="K10" s="91"/>
      <c r="L10" s="135" t="s">
        <v>21</v>
      </c>
      <c r="M10" s="136"/>
      <c r="N10" s="136"/>
      <c r="O10" s="136"/>
      <c r="P10" s="136"/>
      <c r="Q10" s="136"/>
      <c r="R10" s="136"/>
      <c r="S10" s="136"/>
      <c r="T10" s="91"/>
      <c r="U10" s="91"/>
      <c r="V10" s="91"/>
      <c r="W10" s="91"/>
      <c r="X10" s="91"/>
      <c r="Y10" s="91"/>
      <c r="Z10" s="91"/>
      <c r="AA10" s="91"/>
      <c r="AB10" s="91"/>
      <c r="AC10" s="90"/>
      <c r="AD10" s="88"/>
      <c r="AE10" s="88"/>
      <c r="AF10" s="87"/>
    </row>
    <row r="11" spans="1:33" ht="14.45" customHeight="1" x14ac:dyDescent="0.2">
      <c r="A11" s="80" t="str">
        <f>IF(B11="","",IF(B11+C11=2,"3",B11+C11))</f>
        <v/>
      </c>
      <c r="B11" s="79"/>
      <c r="C11" s="79"/>
      <c r="D11" s="78" t="s">
        <v>3</v>
      </c>
      <c r="E11" s="123" t="str">
        <f>IF(C19="","",C19)</f>
        <v/>
      </c>
      <c r="F11" s="124"/>
      <c r="G11" s="124"/>
      <c r="H11" s="124"/>
      <c r="I11" s="124"/>
      <c r="J11" s="124"/>
      <c r="K11" s="124"/>
      <c r="L11" s="124"/>
      <c r="M11" s="125"/>
      <c r="N11" s="126">
        <v>3</v>
      </c>
      <c r="O11" s="127"/>
      <c r="P11" s="128"/>
      <c r="Q11" s="123" t="str">
        <f>IF(C22="","",C22)</f>
        <v/>
      </c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  <c r="AC11" s="78" t="s">
        <v>6</v>
      </c>
      <c r="AD11" s="77" t="str">
        <f>IF(B11=1,"0",IF(B11="","","1"))</f>
        <v/>
      </c>
      <c r="AE11" s="77" t="str">
        <f>IF(C11=1,"0",IF(C11="","","1"))</f>
        <v/>
      </c>
      <c r="AF11" s="76" t="str">
        <f>IF(AD11="","",IF(AE11="",AD11,IF(AD11+AE11=2,"3",AD11+AE11)))</f>
        <v/>
      </c>
    </row>
    <row r="12" spans="1:33" ht="14.45" customHeight="1" thickBot="1" x14ac:dyDescent="0.25">
      <c r="A12" s="22" t="str">
        <f>IF(B12="","",IF(B12+C12=2,"3",B12+C12))</f>
        <v/>
      </c>
      <c r="B12" s="74"/>
      <c r="C12" s="74"/>
      <c r="D12" s="89" t="s">
        <v>4</v>
      </c>
      <c r="E12" s="137" t="str">
        <f>IF(C20="","",C20)</f>
        <v/>
      </c>
      <c r="F12" s="138"/>
      <c r="G12" s="138"/>
      <c r="H12" s="138"/>
      <c r="I12" s="138"/>
      <c r="J12" s="138"/>
      <c r="K12" s="138"/>
      <c r="L12" s="138"/>
      <c r="M12" s="139"/>
      <c r="N12" s="140">
        <v>4</v>
      </c>
      <c r="O12" s="141"/>
      <c r="P12" s="142"/>
      <c r="Q12" s="137" t="str">
        <f>IF(C21="","",C21)</f>
        <v/>
      </c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9"/>
      <c r="AC12" s="89" t="s">
        <v>5</v>
      </c>
      <c r="AD12" s="10" t="str">
        <f>IF(B12=1,"0",IF(B12="","","1"))</f>
        <v/>
      </c>
      <c r="AE12" s="10" t="str">
        <f>IF(C12=1,"0",IF(C12="","","1"))</f>
        <v/>
      </c>
      <c r="AF12" s="12" t="str">
        <f>IF(AD12="","",IF(AE12="",AD12,IF(AD12+AE12=2,"3",AD12+AE12)))</f>
        <v/>
      </c>
    </row>
    <row r="13" spans="1:33" ht="18" customHeight="1" thickBot="1" x14ac:dyDescent="0.25">
      <c r="A13" s="17"/>
      <c r="B13" s="18"/>
      <c r="C13" s="18"/>
      <c r="D13" s="17"/>
      <c r="E13" s="19"/>
      <c r="F13" s="19"/>
      <c r="G13" s="19"/>
      <c r="H13" s="19"/>
      <c r="I13" s="19"/>
      <c r="J13" s="19"/>
      <c r="K13" s="19"/>
      <c r="L13" s="135" t="s">
        <v>21</v>
      </c>
      <c r="M13" s="136"/>
      <c r="N13" s="136"/>
      <c r="O13" s="136"/>
      <c r="P13" s="136"/>
      <c r="Q13" s="136"/>
      <c r="R13" s="136"/>
      <c r="S13" s="136"/>
      <c r="T13" s="19"/>
      <c r="U13" s="19"/>
      <c r="V13" s="19"/>
      <c r="W13" s="19"/>
      <c r="X13" s="19"/>
      <c r="Y13" s="19"/>
      <c r="Z13" s="19"/>
      <c r="AA13" s="19"/>
      <c r="AB13" s="19"/>
      <c r="AC13" s="17"/>
      <c r="AD13" s="88"/>
      <c r="AE13" s="88"/>
      <c r="AF13" s="87"/>
    </row>
    <row r="14" spans="1:33" ht="14.45" customHeight="1" x14ac:dyDescent="0.2">
      <c r="A14" s="80" t="str">
        <f>IF(B14="","",IF(B14+C14=2,"3",B14+C14))</f>
        <v/>
      </c>
      <c r="B14" s="79"/>
      <c r="C14" s="79"/>
      <c r="D14" s="78" t="s">
        <v>3</v>
      </c>
      <c r="E14" s="123" t="str">
        <f>IF(C19="","",C19)</f>
        <v/>
      </c>
      <c r="F14" s="124"/>
      <c r="G14" s="124"/>
      <c r="H14" s="124"/>
      <c r="I14" s="124"/>
      <c r="J14" s="124"/>
      <c r="K14" s="124"/>
      <c r="L14" s="124"/>
      <c r="M14" s="125"/>
      <c r="N14" s="126">
        <v>5</v>
      </c>
      <c r="O14" s="127"/>
      <c r="P14" s="128"/>
      <c r="Q14" s="123" t="str">
        <f>IF(C21="","",C21)</f>
        <v/>
      </c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5"/>
      <c r="AC14" s="78" t="s">
        <v>5</v>
      </c>
      <c r="AD14" s="86" t="str">
        <f>IF(B14=1,"0",IF(B14="","","1"))</f>
        <v/>
      </c>
      <c r="AE14" s="86" t="str">
        <f>IF(C14=1,"0",IF(C14="","","1"))</f>
        <v/>
      </c>
      <c r="AF14" s="85" t="str">
        <f>IF(AD14="","",IF(AE14="",AD14,IF(AD14+AE14=2,"3",AD14+AE14)))</f>
        <v/>
      </c>
    </row>
    <row r="15" spans="1:33" ht="14.45" customHeight="1" thickBot="1" x14ac:dyDescent="0.25">
      <c r="A15" s="84" t="str">
        <f>IF(B15="","",IF(B15+C15=2,"3",B15+C15))</f>
        <v/>
      </c>
      <c r="B15" s="74"/>
      <c r="C15" s="74"/>
      <c r="D15" s="11" t="s">
        <v>4</v>
      </c>
      <c r="E15" s="129" t="str">
        <f>IF(C20="","",C20)</f>
        <v/>
      </c>
      <c r="F15" s="130"/>
      <c r="G15" s="130"/>
      <c r="H15" s="130"/>
      <c r="I15" s="130"/>
      <c r="J15" s="130"/>
      <c r="K15" s="130"/>
      <c r="L15" s="130"/>
      <c r="M15" s="131"/>
      <c r="N15" s="132">
        <v>6</v>
      </c>
      <c r="O15" s="133"/>
      <c r="P15" s="134"/>
      <c r="Q15" s="129" t="str">
        <f>IF(C22="","",C22)</f>
        <v/>
      </c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1" t="s">
        <v>6</v>
      </c>
      <c r="AD15" s="23" t="str">
        <f>IF(B15=1,"0",IF(B15="","","1"))</f>
        <v/>
      </c>
      <c r="AE15" s="23" t="str">
        <f>IF(C15=1,"0",IF(C15="","","1"))</f>
        <v/>
      </c>
      <c r="AF15" s="24" t="str">
        <f>IF(AD15="","",IF(AE15="",AD15,IF(AD15+AE15=2,"3",AD15+AE15)))</f>
        <v/>
      </c>
    </row>
    <row r="16" spans="1:33" ht="14.45" customHeight="1" x14ac:dyDescent="0.2">
      <c r="A16" s="17"/>
      <c r="B16" s="18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18"/>
      <c r="O16" s="18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7"/>
      <c r="AD16" s="18"/>
      <c r="AE16" s="18"/>
      <c r="AF16" s="17"/>
    </row>
    <row r="17" spans="1:32" ht="14.45" customHeight="1" thickBot="1" x14ac:dyDescent="0.25"/>
    <row r="18" spans="1:32" ht="14.45" customHeight="1" thickBot="1" x14ac:dyDescent="0.25">
      <c r="A18" s="154"/>
      <c r="B18" s="143"/>
      <c r="C18" s="113" t="s">
        <v>1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6"/>
      <c r="N18" s="156"/>
      <c r="O18" s="156"/>
      <c r="P18" s="156"/>
      <c r="Q18" s="156"/>
      <c r="R18" s="156"/>
      <c r="S18" s="156"/>
      <c r="T18" s="157"/>
      <c r="U18" s="113" t="s">
        <v>3</v>
      </c>
      <c r="V18" s="115"/>
      <c r="W18" s="113" t="s">
        <v>4</v>
      </c>
      <c r="X18" s="158"/>
      <c r="Y18" s="113" t="s">
        <v>5</v>
      </c>
      <c r="Z18" s="115"/>
      <c r="AA18" s="113" t="s">
        <v>6</v>
      </c>
      <c r="AB18" s="158"/>
      <c r="AC18" s="143" t="s">
        <v>9</v>
      </c>
      <c r="AD18" s="143"/>
      <c r="AE18" s="143" t="s">
        <v>8</v>
      </c>
      <c r="AF18" s="144"/>
    </row>
    <row r="19" spans="1:32" ht="14.45" customHeight="1" x14ac:dyDescent="0.2">
      <c r="A19" s="145" t="s">
        <v>3</v>
      </c>
      <c r="B19" s="146"/>
      <c r="C19" s="273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5"/>
      <c r="U19" s="150"/>
      <c r="V19" s="151"/>
      <c r="W19" s="126" t="str">
        <f>A8</f>
        <v/>
      </c>
      <c r="X19" s="152"/>
      <c r="Y19" s="126" t="str">
        <f>A14</f>
        <v/>
      </c>
      <c r="Z19" s="152"/>
      <c r="AA19" s="126" t="str">
        <f>A11</f>
        <v/>
      </c>
      <c r="AB19" s="152"/>
      <c r="AC19" s="146" t="str">
        <f>IF(A8="","",(IF(U19&lt;&gt;"",U19,0))+(IF(W19&lt;&gt;"",W19,0))+(IF(Y19&lt;&gt;"",Y19,0))+(IF(AA19&lt;&gt;"",AA19,0)))</f>
        <v/>
      </c>
      <c r="AD19" s="146"/>
      <c r="AE19" s="146"/>
      <c r="AF19" s="153"/>
    </row>
    <row r="20" spans="1:32" ht="14.45" customHeight="1" x14ac:dyDescent="0.2">
      <c r="A20" s="172" t="s">
        <v>4</v>
      </c>
      <c r="B20" s="160"/>
      <c r="C20" s="276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8"/>
      <c r="U20" s="176" t="str">
        <f>AF8</f>
        <v/>
      </c>
      <c r="V20" s="177"/>
      <c r="W20" s="178"/>
      <c r="X20" s="179"/>
      <c r="Y20" s="176" t="str">
        <f>A12</f>
        <v/>
      </c>
      <c r="Z20" s="177"/>
      <c r="AA20" s="176" t="str">
        <f>A15</f>
        <v/>
      </c>
      <c r="AB20" s="177"/>
      <c r="AC20" s="159" t="str">
        <f>IF(AF8="","",(IF(U20&lt;&gt;"",U20,0))+(IF(W20&lt;&gt;"",W20,0))+(IF(Y20&lt;&gt;"",Y20,0))+(IF(AA20&lt;&gt;"",AA20,0)))</f>
        <v/>
      </c>
      <c r="AD20" s="159"/>
      <c r="AE20" s="160"/>
      <c r="AF20" s="161"/>
    </row>
    <row r="21" spans="1:32" ht="14.45" customHeight="1" x14ac:dyDescent="0.2">
      <c r="A21" s="162" t="s">
        <v>5</v>
      </c>
      <c r="B21" s="163"/>
      <c r="C21" s="282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4"/>
      <c r="U21" s="167" t="str">
        <f>AF14</f>
        <v/>
      </c>
      <c r="V21" s="168"/>
      <c r="W21" s="167" t="str">
        <f>AF12</f>
        <v/>
      </c>
      <c r="X21" s="168"/>
      <c r="Y21" s="169"/>
      <c r="Z21" s="170"/>
      <c r="AA21" s="167" t="str">
        <f>A9</f>
        <v/>
      </c>
      <c r="AB21" s="168"/>
      <c r="AC21" s="146" t="str">
        <f>IF(A9="","",(IF(U21&lt;&gt;"",U21,0))+(IF(W21&lt;&gt;"",W21,0))+(IF(Y21&lt;&gt;"",Y21,0))+(IF(AA21&lt;&gt;"",AA21,0)))</f>
        <v/>
      </c>
      <c r="AD21" s="146"/>
      <c r="AE21" s="163"/>
      <c r="AF21" s="171"/>
    </row>
    <row r="22" spans="1:32" ht="14.45" customHeight="1" thickBot="1" x14ac:dyDescent="0.25">
      <c r="A22" s="180" t="s">
        <v>6</v>
      </c>
      <c r="B22" s="181"/>
      <c r="C22" s="279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1"/>
      <c r="U22" s="132" t="str">
        <f>AF11</f>
        <v/>
      </c>
      <c r="V22" s="134"/>
      <c r="W22" s="132" t="str">
        <f>AF15</f>
        <v/>
      </c>
      <c r="X22" s="134"/>
      <c r="Y22" s="132" t="str">
        <f>AF9</f>
        <v/>
      </c>
      <c r="Z22" s="134"/>
      <c r="AA22" s="185"/>
      <c r="AB22" s="186"/>
      <c r="AC22" s="187" t="str">
        <f>IF(AF9="","",(IF(U22&lt;&gt;"",U22,0))+(IF(W22&lt;&gt;"",W22,0))+(IF(Y22&lt;&gt;"",Y22,0))+(IF(AA22&lt;&gt;"",AA22,0)))</f>
        <v/>
      </c>
      <c r="AD22" s="187"/>
      <c r="AE22" s="181"/>
      <c r="AF22" s="188"/>
    </row>
    <row r="23" spans="1:32" ht="14.45" customHeight="1" x14ac:dyDescent="0.2">
      <c r="A23" s="17"/>
      <c r="B23" s="1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7"/>
      <c r="AD23" s="17"/>
      <c r="AE23" s="17"/>
      <c r="AF23" s="17"/>
    </row>
    <row r="24" spans="1:32" ht="14.45" customHeight="1" x14ac:dyDescent="0.2">
      <c r="A24" s="17"/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7"/>
      <c r="AD24" s="17"/>
      <c r="AE24" s="17"/>
      <c r="AF24" s="17"/>
    </row>
    <row r="25" spans="1:32" ht="14.45" customHeight="1" thickBot="1" x14ac:dyDescent="0.25">
      <c r="A25" s="4" t="s">
        <v>10</v>
      </c>
      <c r="E25" s="2"/>
    </row>
    <row r="26" spans="1:32" ht="14.45" customHeight="1" x14ac:dyDescent="0.2">
      <c r="A26" s="80" t="str">
        <f>IF(B26="","",IF(C26="",B26,IF(B26+C26=2,3,IF(D26="",B26+C26,B26+C26+D26))))</f>
        <v/>
      </c>
      <c r="B26" s="79"/>
      <c r="C26" s="79"/>
      <c r="D26" s="79"/>
      <c r="E26" s="78" t="str">
        <f>IF(AE19="","",IF(AE19=1,A19,IF(AE20=1,A20,IF(AE21=1,A21,IF(AE22=1,A22)))))</f>
        <v/>
      </c>
      <c r="F26" s="123" t="str">
        <f>IF(AE19="","",IF(AE19=1,C19,IF(AE20=1,C20,IF(AE21=1,C21,IF(AE22=1,C22)))))</f>
        <v/>
      </c>
      <c r="G26" s="124"/>
      <c r="H26" s="124"/>
      <c r="I26" s="124"/>
      <c r="J26" s="124"/>
      <c r="K26" s="124"/>
      <c r="L26" s="124"/>
      <c r="M26" s="125"/>
      <c r="N26" s="126">
        <v>7</v>
      </c>
      <c r="O26" s="127"/>
      <c r="P26" s="128"/>
      <c r="Q26" s="123" t="str">
        <f>IF(AE19="","",IF(AE19=4,C19,IF(AE20=4,C20,IF(AE21=4,C21,IF(AE22=4,C22)))))</f>
        <v/>
      </c>
      <c r="R26" s="124"/>
      <c r="S26" s="124"/>
      <c r="T26" s="124"/>
      <c r="U26" s="124"/>
      <c r="V26" s="124"/>
      <c r="W26" s="124"/>
      <c r="X26" s="124"/>
      <c r="Y26" s="124"/>
      <c r="Z26" s="124"/>
      <c r="AA26" s="125"/>
      <c r="AB26" s="78" t="str">
        <f>IF(AE19="","",IF(AE19=4,A19,IF(AE20=4,A20,IF(AE21=4,A21,IF(AE22=4,A22)))))</f>
        <v/>
      </c>
      <c r="AC26" s="77" t="str">
        <f t="shared" ref="AC26:AE27" si="0">IF(B26=1,"0",IF(B26="","","1"))</f>
        <v/>
      </c>
      <c r="AD26" s="77" t="str">
        <f t="shared" si="0"/>
        <v/>
      </c>
      <c r="AE26" s="77" t="str">
        <f t="shared" si="0"/>
        <v/>
      </c>
      <c r="AF26" s="76" t="str">
        <f>IF(AC26="","",IF(AD26="",AC26,IF(AC26+AD26=2,3,IF(AE26="",AC26+AD26,AC26+AD26+AE26))))</f>
        <v/>
      </c>
    </row>
    <row r="27" spans="1:32" ht="14.45" customHeight="1" thickBot="1" x14ac:dyDescent="0.25">
      <c r="A27" s="75" t="str">
        <f>IF(B27="","",IF(C27="",B27,IF(B27+C27=2,3,IF(D27="",B27+C27,B27+C27+D27))))</f>
        <v/>
      </c>
      <c r="B27" s="74"/>
      <c r="C27" s="74"/>
      <c r="D27" s="74"/>
      <c r="E27" s="11" t="str">
        <f>IF(AE19="","",IF(AE19=2,A19,IF(AE20=2,A20,IF(AE21=2,A21,IF(AE22=2,A22)))))</f>
        <v/>
      </c>
      <c r="F27" s="129" t="str">
        <f>IF(AE19="","",IF(AE19=2,C19,IF(AE20=2,C20,IF(AE21=2,C21,IF(AE22=2,C22)))))</f>
        <v/>
      </c>
      <c r="G27" s="130"/>
      <c r="H27" s="130"/>
      <c r="I27" s="130"/>
      <c r="J27" s="130"/>
      <c r="K27" s="130"/>
      <c r="L27" s="130"/>
      <c r="M27" s="131"/>
      <c r="N27" s="132">
        <v>8</v>
      </c>
      <c r="O27" s="133"/>
      <c r="P27" s="134"/>
      <c r="Q27" s="129" t="str">
        <f>IF(AE19="","",IF(AE19=3,C19,IF(AE20=3,C20,IF(AE21=3,C21,IF(AE22=3,C22)))))</f>
        <v/>
      </c>
      <c r="R27" s="130"/>
      <c r="S27" s="130"/>
      <c r="T27" s="130"/>
      <c r="U27" s="130"/>
      <c r="V27" s="130"/>
      <c r="W27" s="130"/>
      <c r="X27" s="130"/>
      <c r="Y27" s="130"/>
      <c r="Z27" s="130"/>
      <c r="AA27" s="131"/>
      <c r="AB27" s="11" t="str">
        <f>IF(AE19="","",IF(AE19=3,A19,IF(AE20=3,A20,IF(AE21=3,A21,IF(AE22=3,A22)))))</f>
        <v/>
      </c>
      <c r="AC27" s="23" t="str">
        <f t="shared" si="0"/>
        <v/>
      </c>
      <c r="AD27" s="23" t="str">
        <f t="shared" si="0"/>
        <v/>
      </c>
      <c r="AE27" s="23" t="str">
        <f t="shared" si="0"/>
        <v/>
      </c>
      <c r="AF27" s="24" t="str">
        <f>IF(AC27="","",IF(AD27="",AC27,IF(AC27+AD27=2,3,IF(AE27="",AC27+AD27,AC27+AD27+AE27))))</f>
        <v/>
      </c>
    </row>
    <row r="28" spans="1:32" ht="14.45" customHeight="1" x14ac:dyDescent="0.2">
      <c r="A28" s="17"/>
      <c r="B28" s="18"/>
      <c r="C28" s="18"/>
      <c r="D28" s="18"/>
      <c r="E28" s="20"/>
      <c r="F28" s="19"/>
      <c r="G28" s="19"/>
      <c r="H28" s="19"/>
      <c r="I28" s="19"/>
      <c r="J28" s="19"/>
      <c r="K28" s="19"/>
      <c r="L28" s="19"/>
      <c r="M28" s="19"/>
      <c r="N28" s="18"/>
      <c r="O28" s="18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18"/>
      <c r="AD28" s="18"/>
      <c r="AE28" s="18"/>
      <c r="AF28" s="17"/>
    </row>
    <row r="29" spans="1:32" ht="14.45" customHeight="1" thickBot="1" x14ac:dyDescent="0.25">
      <c r="A29" s="3" t="s">
        <v>11</v>
      </c>
    </row>
    <row r="30" spans="1:32" ht="14.45" customHeight="1" thickBot="1" x14ac:dyDescent="0.25">
      <c r="A30" s="34" t="str">
        <f>IF(B30="","",IF(C30="",B30,IF(B30+C30=2,3,IF(D30="",B30+C30,B30+C30+D30))))</f>
        <v/>
      </c>
      <c r="B30" s="73"/>
      <c r="C30" s="73"/>
      <c r="D30" s="73"/>
      <c r="E30" s="38" t="str">
        <f>IF(A26="","",IF(A26&gt;1,AB26,E26))</f>
        <v/>
      </c>
      <c r="F30" s="189" t="str">
        <f>IF(A26="","",IF(A26&gt;1,Q26,F26))</f>
        <v/>
      </c>
      <c r="G30" s="190"/>
      <c r="H30" s="190"/>
      <c r="I30" s="190"/>
      <c r="J30" s="190"/>
      <c r="K30" s="190"/>
      <c r="L30" s="190"/>
      <c r="M30" s="191"/>
      <c r="N30" s="192">
        <v>9</v>
      </c>
      <c r="O30" s="193"/>
      <c r="P30" s="194"/>
      <c r="Q30" s="189" t="str">
        <f>IF(A27="","",IF(A27&gt;1,Q27,F27))</f>
        <v/>
      </c>
      <c r="R30" s="190"/>
      <c r="S30" s="190"/>
      <c r="T30" s="190"/>
      <c r="U30" s="190"/>
      <c r="V30" s="190"/>
      <c r="W30" s="190"/>
      <c r="X30" s="190"/>
      <c r="Y30" s="190"/>
      <c r="Z30" s="190"/>
      <c r="AA30" s="191"/>
      <c r="AB30" s="38" t="str">
        <f>IF(A27="","",IF(A27&gt;1,AB27,E27))</f>
        <v/>
      </c>
      <c r="AC30" s="35" t="str">
        <f>IF(B30=1,"0",IF(B30="","","1"))</f>
        <v/>
      </c>
      <c r="AD30" s="35" t="str">
        <f>IF(C30=1,"0",IF(C30="","","1"))</f>
        <v/>
      </c>
      <c r="AE30" s="35" t="str">
        <f>IF(D30=1,"0",IF(D30="","","1"))</f>
        <v/>
      </c>
      <c r="AF30" s="36" t="str">
        <f>IF(AC30="","",IF(AD30="",AC30,IF(AC30+AD30=2,3,IF(AE30="",AC30+AD30,AC30+AD30+AE30))))</f>
        <v/>
      </c>
    </row>
    <row r="31" spans="1:32" ht="14.45" customHeight="1" x14ac:dyDescent="0.2">
      <c r="A31" s="17"/>
      <c r="B31" s="18"/>
      <c r="C31" s="18"/>
      <c r="D31" s="18"/>
      <c r="E31" s="20"/>
      <c r="F31" s="19"/>
      <c r="G31" s="19"/>
      <c r="H31" s="19"/>
      <c r="I31" s="19"/>
      <c r="J31" s="19"/>
      <c r="K31" s="19"/>
      <c r="L31" s="19"/>
      <c r="M31" s="19"/>
      <c r="N31" s="18"/>
      <c r="O31" s="18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/>
      <c r="AC31" s="18"/>
      <c r="AD31" s="18"/>
      <c r="AE31" s="18"/>
      <c r="AF31" s="17"/>
    </row>
    <row r="32" spans="1:32" ht="14.45" customHeight="1" thickBot="1" x14ac:dyDescent="0.25">
      <c r="A32" s="3" t="s">
        <v>12</v>
      </c>
    </row>
    <row r="33" spans="1:32" ht="14.45" customHeight="1" thickBot="1" x14ac:dyDescent="0.25">
      <c r="A33" s="48" t="str">
        <f>IF(B33="","",IF(C33="",B33,IF(B33+C33=2,3,IF(D33="",B33+C33,B33+C33+D33))))</f>
        <v/>
      </c>
      <c r="B33" s="72"/>
      <c r="C33" s="72"/>
      <c r="D33" s="72"/>
      <c r="E33" s="46" t="str">
        <f>IF(A26="","",IF(A26&gt;1,E26,AB26))</f>
        <v/>
      </c>
      <c r="F33" s="195" t="str">
        <f>IF(A26="","",IF(A26&gt;1,F26,Q26))</f>
        <v/>
      </c>
      <c r="G33" s="156"/>
      <c r="H33" s="156"/>
      <c r="I33" s="156"/>
      <c r="J33" s="156"/>
      <c r="K33" s="156"/>
      <c r="L33" s="156"/>
      <c r="M33" s="157"/>
      <c r="N33" s="196">
        <v>10</v>
      </c>
      <c r="O33" s="155"/>
      <c r="P33" s="158"/>
      <c r="Q33" s="195" t="str">
        <f>IF(A27="","",IF(A27&gt;1,F27,Q27))</f>
        <v/>
      </c>
      <c r="R33" s="156"/>
      <c r="S33" s="156"/>
      <c r="T33" s="156"/>
      <c r="U33" s="156"/>
      <c r="V33" s="156"/>
      <c r="W33" s="156"/>
      <c r="X33" s="156"/>
      <c r="Y33" s="156"/>
      <c r="Z33" s="156"/>
      <c r="AA33" s="157"/>
      <c r="AB33" s="46" t="str">
        <f>IF(A27="","",IF(A27&gt;1,E27,AB27))</f>
        <v/>
      </c>
      <c r="AC33" s="44" t="str">
        <f>IF(B33=1,"0",IF(B33="","","1"))</f>
        <v/>
      </c>
      <c r="AD33" s="44" t="str">
        <f>IF(C33=1,"0",IF(C33="","","1"))</f>
        <v/>
      </c>
      <c r="AE33" s="44" t="str">
        <f>IF(D33=1,"0",IF(D33="","","1"))</f>
        <v/>
      </c>
      <c r="AF33" s="45" t="str">
        <f>IF(AC33="","",IF(AD33="",AC33,IF(AC33+AD33=2,3,IF(AE33="",AC33+AD33,AC33+AD33+AE33))))</f>
        <v/>
      </c>
    </row>
    <row r="34" spans="1:32" ht="14.1" customHeight="1" x14ac:dyDescent="0.2"/>
    <row r="35" spans="1:32" ht="14.1" customHeight="1" x14ac:dyDescent="0.2"/>
    <row r="36" spans="1:32" ht="14.1" customHeight="1" x14ac:dyDescent="0.2"/>
  </sheetData>
  <mergeCells count="80">
    <mergeCell ref="U22:V22"/>
    <mergeCell ref="AE22:AF22"/>
    <mergeCell ref="AA22:AB22"/>
    <mergeCell ref="Y22:Z22"/>
    <mergeCell ref="AC22:AD22"/>
    <mergeCell ref="W22:X22"/>
    <mergeCell ref="AC21:AD21"/>
    <mergeCell ref="AE21:AF21"/>
    <mergeCell ref="W21:X21"/>
    <mergeCell ref="U21:V21"/>
    <mergeCell ref="AA21:AB21"/>
    <mergeCell ref="Y21:Z21"/>
    <mergeCell ref="AE20:AF20"/>
    <mergeCell ref="AE18:AF18"/>
    <mergeCell ref="AC18:AD18"/>
    <mergeCell ref="A18:B18"/>
    <mergeCell ref="A19:B19"/>
    <mergeCell ref="AC19:AD19"/>
    <mergeCell ref="AE19:AF19"/>
    <mergeCell ref="AA19:AB19"/>
    <mergeCell ref="AC20:AD20"/>
    <mergeCell ref="AA20:AB20"/>
    <mergeCell ref="A20:B20"/>
    <mergeCell ref="A22:B22"/>
    <mergeCell ref="N26:P26"/>
    <mergeCell ref="C20:T20"/>
    <mergeCell ref="C22:T22"/>
    <mergeCell ref="A21:B21"/>
    <mergeCell ref="C21:T21"/>
    <mergeCell ref="F30:M30"/>
    <mergeCell ref="F33:M33"/>
    <mergeCell ref="F26:M26"/>
    <mergeCell ref="F27:M27"/>
    <mergeCell ref="N30:P30"/>
    <mergeCell ref="N33:P33"/>
    <mergeCell ref="Q30:AA30"/>
    <mergeCell ref="Q33:AA33"/>
    <mergeCell ref="Q27:AA27"/>
    <mergeCell ref="N27:P27"/>
    <mergeCell ref="Q26:AA26"/>
    <mergeCell ref="G1:X1"/>
    <mergeCell ref="M3:S3"/>
    <mergeCell ref="W19:X19"/>
    <mergeCell ref="W20:X20"/>
    <mergeCell ref="U19:V19"/>
    <mergeCell ref="U20:V20"/>
    <mergeCell ref="E7:M7"/>
    <mergeCell ref="E8:M8"/>
    <mergeCell ref="N8:P8"/>
    <mergeCell ref="Q7:AB7"/>
    <mergeCell ref="Y19:Z19"/>
    <mergeCell ref="Y20:Z20"/>
    <mergeCell ref="C19:T19"/>
    <mergeCell ref="C18:T18"/>
    <mergeCell ref="Q14:AB14"/>
    <mergeCell ref="N12:P12"/>
    <mergeCell ref="AA3:AF3"/>
    <mergeCell ref="C3:I3"/>
    <mergeCell ref="E4:L4"/>
    <mergeCell ref="AA18:AB18"/>
    <mergeCell ref="Y18:Z18"/>
    <mergeCell ref="W18:X18"/>
    <mergeCell ref="U18:V18"/>
    <mergeCell ref="N7:P7"/>
    <mergeCell ref="Q8:AB8"/>
    <mergeCell ref="E11:M11"/>
    <mergeCell ref="E9:M9"/>
    <mergeCell ref="N11:P11"/>
    <mergeCell ref="N9:P9"/>
    <mergeCell ref="Q9:AB9"/>
    <mergeCell ref="Q11:AB11"/>
    <mergeCell ref="Q12:AB12"/>
    <mergeCell ref="Q15:AB15"/>
    <mergeCell ref="E15:M15"/>
    <mergeCell ref="L10:S10"/>
    <mergeCell ref="L13:S13"/>
    <mergeCell ref="E12:M12"/>
    <mergeCell ref="E14:M14"/>
    <mergeCell ref="N14:P14"/>
    <mergeCell ref="N15:P15"/>
  </mergeCells>
  <pageMargins left="0.55118110236220474" right="0.55118110236220474" top="0.59055118110236227" bottom="0.78740157480314965" header="0.19685039370078741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120" zoomScaleNormal="120" workbookViewId="0">
      <selection activeCell="E11" sqref="E11:M11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2" width="3.28515625" customWidth="1"/>
    <col min="33" max="33" width="8.42578125" style="39" customWidth="1"/>
  </cols>
  <sheetData>
    <row r="1" spans="1:33" ht="20.25" x14ac:dyDescent="0.3">
      <c r="G1" s="116" t="s">
        <v>17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3"/>
    </row>
    <row r="2" spans="1:33" ht="18" customHeight="1" x14ac:dyDescent="0.3">
      <c r="G2" s="15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3"/>
    </row>
    <row r="3" spans="1:33" ht="18" customHeight="1" x14ac:dyDescent="0.2">
      <c r="A3" t="s">
        <v>13</v>
      </c>
      <c r="C3" s="201"/>
      <c r="D3" s="201"/>
      <c r="E3" s="201"/>
      <c r="F3" s="201"/>
      <c r="G3" s="201"/>
      <c r="H3" s="201"/>
      <c r="I3" s="201"/>
      <c r="K3" t="s">
        <v>15</v>
      </c>
      <c r="M3" s="204"/>
      <c r="N3" s="203"/>
      <c r="O3" s="203"/>
      <c r="P3" s="203"/>
      <c r="Q3" s="203"/>
      <c r="R3" s="203"/>
      <c r="S3" s="203"/>
      <c r="U3" t="s">
        <v>16</v>
      </c>
      <c r="AA3" s="204"/>
      <c r="AB3" s="204"/>
      <c r="AC3" s="204"/>
      <c r="AD3" s="204"/>
      <c r="AE3" s="204"/>
      <c r="AF3" s="204"/>
    </row>
    <row r="4" spans="1:33" ht="24" customHeight="1" x14ac:dyDescent="0.2">
      <c r="A4" t="s">
        <v>14</v>
      </c>
      <c r="E4" s="204"/>
      <c r="F4" s="204"/>
      <c r="G4" s="204"/>
      <c r="H4" s="204"/>
      <c r="I4" s="204"/>
      <c r="J4" s="204"/>
      <c r="K4" s="204"/>
      <c r="L4" s="204"/>
    </row>
    <row r="5" spans="1:33" ht="14.45" customHeight="1" x14ac:dyDescent="0.2">
      <c r="E5" s="20"/>
      <c r="F5" s="20"/>
      <c r="G5" s="20"/>
      <c r="H5" s="20"/>
      <c r="I5" s="20"/>
      <c r="J5" s="20"/>
      <c r="K5" s="20"/>
      <c r="L5" s="20"/>
    </row>
    <row r="6" spans="1:33" ht="14.45" customHeight="1" thickBot="1" x14ac:dyDescent="0.25">
      <c r="AC6" s="21" t="s">
        <v>18</v>
      </c>
      <c r="AF6" t="str">
        <f>IF(P7="","",IF(Q7="",P7,P7+Q7))</f>
        <v/>
      </c>
    </row>
    <row r="7" spans="1:33" ht="14.45" customHeight="1" thickBot="1" x14ac:dyDescent="0.25">
      <c r="A7" s="5" t="s">
        <v>0</v>
      </c>
      <c r="B7" s="8">
        <v>1</v>
      </c>
      <c r="C7" s="8">
        <v>2</v>
      </c>
      <c r="D7" s="14"/>
      <c r="E7" s="113" t="s">
        <v>1</v>
      </c>
      <c r="F7" s="114"/>
      <c r="G7" s="114"/>
      <c r="H7" s="114"/>
      <c r="I7" s="114"/>
      <c r="J7" s="114"/>
      <c r="K7" s="114"/>
      <c r="L7" s="114"/>
      <c r="M7" s="115"/>
      <c r="N7" s="113" t="s">
        <v>2</v>
      </c>
      <c r="O7" s="114"/>
      <c r="P7" s="115"/>
      <c r="Q7" s="113" t="s">
        <v>1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5"/>
      <c r="AC7" s="6"/>
      <c r="AD7" s="8">
        <v>1</v>
      </c>
      <c r="AE7" s="8">
        <v>2</v>
      </c>
      <c r="AF7" s="7" t="s">
        <v>0</v>
      </c>
      <c r="AG7" s="39" t="s">
        <v>19</v>
      </c>
    </row>
    <row r="8" spans="1:33" ht="14.45" customHeight="1" x14ac:dyDescent="0.2">
      <c r="A8" s="25" t="str">
        <f>IF(B8="","",IF(B8+C8=2,"3",B8+C8))</f>
        <v/>
      </c>
      <c r="B8" s="52"/>
      <c r="C8" s="52"/>
      <c r="D8" s="27" t="s">
        <v>3</v>
      </c>
      <c r="E8" s="123" t="str">
        <f>IF(C21="","",C21)</f>
        <v/>
      </c>
      <c r="F8" s="124"/>
      <c r="G8" s="124"/>
      <c r="H8" s="124"/>
      <c r="I8" s="124"/>
      <c r="J8" s="124"/>
      <c r="K8" s="124"/>
      <c r="L8" s="124"/>
      <c r="M8" s="125"/>
      <c r="N8" s="126">
        <v>1</v>
      </c>
      <c r="O8" s="127"/>
      <c r="P8" s="128"/>
      <c r="Q8" s="123" t="str">
        <f>IF(C22="","",C22)</f>
        <v/>
      </c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5"/>
      <c r="AC8" s="27" t="s">
        <v>4</v>
      </c>
      <c r="AD8" s="26" t="str">
        <f>IF(B8=1,"0",IF(B8="","","1"))</f>
        <v/>
      </c>
      <c r="AE8" s="26" t="str">
        <f>IF(C8=1,"0",IF(C8="","","1"))</f>
        <v/>
      </c>
      <c r="AF8" s="28" t="str">
        <f>IF(AD8="","",IF(AE8="",AD8,IF(AD8+AE8=2,"3",AD8+AE8)))</f>
        <v/>
      </c>
    </row>
    <row r="9" spans="1:33" ht="14.45" customHeight="1" x14ac:dyDescent="0.2">
      <c r="A9" s="9" t="str">
        <f t="shared" ref="A9:A17" si="0">IF(B9="","",IF(B9+C9=2,"3",B9+C9))</f>
        <v/>
      </c>
      <c r="B9" s="53"/>
      <c r="C9" s="53"/>
      <c r="D9" s="1" t="s">
        <v>5</v>
      </c>
      <c r="E9" s="197" t="str">
        <f>IF(C23="","",C23)</f>
        <v/>
      </c>
      <c r="F9" s="198"/>
      <c r="G9" s="198"/>
      <c r="H9" s="198"/>
      <c r="I9" s="198"/>
      <c r="J9" s="198"/>
      <c r="K9" s="198"/>
      <c r="L9" s="198"/>
      <c r="M9" s="199"/>
      <c r="N9" s="176">
        <v>2</v>
      </c>
      <c r="O9" s="200"/>
      <c r="P9" s="177"/>
      <c r="Q9" s="197" t="str">
        <f>IF(C24="","",C24)</f>
        <v/>
      </c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9"/>
      <c r="AC9" s="1" t="s">
        <v>6</v>
      </c>
      <c r="AD9" s="10" t="str">
        <f t="shared" ref="AD9:AD17" si="1">IF(B9=1,"0",IF(B9="","","1"))</f>
        <v/>
      </c>
      <c r="AE9" s="10" t="str">
        <f t="shared" ref="AE9:AE17" si="2">IF(C9=1,"0",IF(C9="","","1"))</f>
        <v/>
      </c>
      <c r="AF9" s="12" t="str">
        <f t="shared" ref="AF9:AF17" si="3">IF(AD9="","",IF(AE9="",AD9,IF(AD9+AE9=2,"3",AD9+AE9)))</f>
        <v/>
      </c>
    </row>
    <row r="10" spans="1:33" ht="14.45" customHeight="1" x14ac:dyDescent="0.2">
      <c r="A10" s="25" t="str">
        <f t="shared" si="0"/>
        <v/>
      </c>
      <c r="B10" s="54"/>
      <c r="C10" s="54"/>
      <c r="D10" s="29" t="s">
        <v>7</v>
      </c>
      <c r="E10" s="205" t="str">
        <f>IF(C25="","",C25)</f>
        <v/>
      </c>
      <c r="F10" s="206"/>
      <c r="G10" s="206"/>
      <c r="H10" s="206"/>
      <c r="I10" s="206"/>
      <c r="J10" s="206"/>
      <c r="K10" s="206"/>
      <c r="L10" s="206"/>
      <c r="M10" s="207"/>
      <c r="N10" s="167">
        <v>3</v>
      </c>
      <c r="O10" s="208"/>
      <c r="P10" s="168"/>
      <c r="Q10" s="205" t="str">
        <f>IF(C21="","",C21)</f>
        <v/>
      </c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29" t="s">
        <v>3</v>
      </c>
      <c r="AD10" s="26" t="str">
        <f t="shared" si="1"/>
        <v/>
      </c>
      <c r="AE10" s="26" t="str">
        <f t="shared" si="2"/>
        <v/>
      </c>
      <c r="AF10" s="28" t="str">
        <f t="shared" si="3"/>
        <v/>
      </c>
    </row>
    <row r="11" spans="1:33" ht="14.45" customHeight="1" x14ac:dyDescent="0.2">
      <c r="A11" s="9" t="str">
        <f t="shared" si="0"/>
        <v/>
      </c>
      <c r="B11" s="53"/>
      <c r="C11" s="53"/>
      <c r="D11" s="1" t="s">
        <v>4</v>
      </c>
      <c r="E11" s="197" t="str">
        <f>IF(C22="","",C22)</f>
        <v/>
      </c>
      <c r="F11" s="198"/>
      <c r="G11" s="198"/>
      <c r="H11" s="198"/>
      <c r="I11" s="198"/>
      <c r="J11" s="198"/>
      <c r="K11" s="198"/>
      <c r="L11" s="198"/>
      <c r="M11" s="199"/>
      <c r="N11" s="176">
        <v>4</v>
      </c>
      <c r="O11" s="200"/>
      <c r="P11" s="177"/>
      <c r="Q11" s="197" t="str">
        <f>IF(C23="","",C23)</f>
        <v/>
      </c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9"/>
      <c r="AC11" s="1" t="s">
        <v>5</v>
      </c>
      <c r="AD11" s="10" t="str">
        <f t="shared" si="1"/>
        <v/>
      </c>
      <c r="AE11" s="10" t="str">
        <f t="shared" si="2"/>
        <v/>
      </c>
      <c r="AF11" s="12" t="str">
        <f t="shared" si="3"/>
        <v/>
      </c>
    </row>
    <row r="12" spans="1:33" ht="14.45" customHeight="1" x14ac:dyDescent="0.2">
      <c r="A12" s="25" t="str">
        <f t="shared" si="0"/>
        <v/>
      </c>
      <c r="B12" s="54"/>
      <c r="C12" s="54"/>
      <c r="D12" s="29" t="s">
        <v>6</v>
      </c>
      <c r="E12" s="205" t="str">
        <f>IF(C24="","",C24)</f>
        <v/>
      </c>
      <c r="F12" s="206"/>
      <c r="G12" s="206"/>
      <c r="H12" s="206"/>
      <c r="I12" s="206"/>
      <c r="J12" s="206"/>
      <c r="K12" s="206"/>
      <c r="L12" s="206"/>
      <c r="M12" s="207"/>
      <c r="N12" s="167">
        <v>5</v>
      </c>
      <c r="O12" s="208"/>
      <c r="P12" s="168"/>
      <c r="Q12" s="205" t="str">
        <f>IF(C25="","",C25)</f>
        <v/>
      </c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7"/>
      <c r="AC12" s="29" t="s">
        <v>7</v>
      </c>
      <c r="AD12" s="26" t="str">
        <f t="shared" si="1"/>
        <v/>
      </c>
      <c r="AE12" s="26" t="str">
        <f t="shared" si="2"/>
        <v/>
      </c>
      <c r="AF12" s="28" t="str">
        <f t="shared" si="3"/>
        <v/>
      </c>
    </row>
    <row r="13" spans="1:33" ht="14.45" customHeight="1" x14ac:dyDescent="0.2">
      <c r="A13" s="9" t="str">
        <f t="shared" si="0"/>
        <v/>
      </c>
      <c r="B13" s="53"/>
      <c r="C13" s="53"/>
      <c r="D13" s="1" t="s">
        <v>3</v>
      </c>
      <c r="E13" s="197" t="str">
        <f>IF(C21="","",C21)</f>
        <v/>
      </c>
      <c r="F13" s="198"/>
      <c r="G13" s="198"/>
      <c r="H13" s="198"/>
      <c r="I13" s="198"/>
      <c r="J13" s="198"/>
      <c r="K13" s="198"/>
      <c r="L13" s="198"/>
      <c r="M13" s="199"/>
      <c r="N13" s="176">
        <v>6</v>
      </c>
      <c r="O13" s="200"/>
      <c r="P13" s="177"/>
      <c r="Q13" s="197" t="str">
        <f>IF(C23="","",C23)</f>
        <v/>
      </c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9"/>
      <c r="AC13" s="1" t="s">
        <v>5</v>
      </c>
      <c r="AD13" s="10" t="str">
        <f t="shared" si="1"/>
        <v/>
      </c>
      <c r="AE13" s="10" t="str">
        <f t="shared" si="2"/>
        <v/>
      </c>
      <c r="AF13" s="12" t="str">
        <f t="shared" si="3"/>
        <v/>
      </c>
    </row>
    <row r="14" spans="1:33" ht="14.45" customHeight="1" x14ac:dyDescent="0.2">
      <c r="A14" s="25" t="str">
        <f t="shared" si="0"/>
        <v/>
      </c>
      <c r="B14" s="54"/>
      <c r="C14" s="54"/>
      <c r="D14" s="29" t="s">
        <v>7</v>
      </c>
      <c r="E14" s="205" t="str">
        <f>IF(C25="","",C25)</f>
        <v/>
      </c>
      <c r="F14" s="206"/>
      <c r="G14" s="206"/>
      <c r="H14" s="206"/>
      <c r="I14" s="206"/>
      <c r="J14" s="206"/>
      <c r="K14" s="206"/>
      <c r="L14" s="206"/>
      <c r="M14" s="207"/>
      <c r="N14" s="167">
        <v>7</v>
      </c>
      <c r="O14" s="208"/>
      <c r="P14" s="168"/>
      <c r="Q14" s="205" t="str">
        <f>IF(C22="","",C22)</f>
        <v/>
      </c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7"/>
      <c r="AC14" s="29" t="s">
        <v>4</v>
      </c>
      <c r="AD14" s="26" t="str">
        <f t="shared" si="1"/>
        <v/>
      </c>
      <c r="AE14" s="26" t="str">
        <f t="shared" si="2"/>
        <v/>
      </c>
      <c r="AF14" s="28" t="str">
        <f t="shared" si="3"/>
        <v/>
      </c>
    </row>
    <row r="15" spans="1:33" ht="14.45" customHeight="1" x14ac:dyDescent="0.2">
      <c r="A15" s="9" t="str">
        <f t="shared" si="0"/>
        <v/>
      </c>
      <c r="B15" s="53"/>
      <c r="C15" s="53"/>
      <c r="D15" s="1" t="s">
        <v>6</v>
      </c>
      <c r="E15" s="197" t="str">
        <f>IF(C24="","",C24)</f>
        <v/>
      </c>
      <c r="F15" s="198"/>
      <c r="G15" s="198"/>
      <c r="H15" s="198"/>
      <c r="I15" s="198"/>
      <c r="J15" s="198"/>
      <c r="K15" s="198"/>
      <c r="L15" s="198"/>
      <c r="M15" s="199"/>
      <c r="N15" s="176">
        <v>8</v>
      </c>
      <c r="O15" s="200"/>
      <c r="P15" s="177"/>
      <c r="Q15" s="197" t="str">
        <f>IF(C21="","",C21)</f>
        <v/>
      </c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9"/>
      <c r="AC15" s="1" t="s">
        <v>3</v>
      </c>
      <c r="AD15" s="10" t="str">
        <f t="shared" si="1"/>
        <v/>
      </c>
      <c r="AE15" s="10" t="str">
        <f t="shared" si="2"/>
        <v/>
      </c>
      <c r="AF15" s="12" t="str">
        <f t="shared" si="3"/>
        <v/>
      </c>
    </row>
    <row r="16" spans="1:33" ht="14.45" customHeight="1" x14ac:dyDescent="0.2">
      <c r="A16" s="25" t="str">
        <f t="shared" si="0"/>
        <v/>
      </c>
      <c r="B16" s="54"/>
      <c r="C16" s="54"/>
      <c r="D16" s="29" t="s">
        <v>5</v>
      </c>
      <c r="E16" s="205"/>
      <c r="F16" s="206"/>
      <c r="G16" s="206"/>
      <c r="H16" s="206"/>
      <c r="I16" s="206"/>
      <c r="J16" s="206"/>
      <c r="K16" s="206"/>
      <c r="L16" s="206"/>
      <c r="M16" s="207"/>
      <c r="N16" s="167">
        <v>9</v>
      </c>
      <c r="O16" s="208"/>
      <c r="P16" s="168"/>
      <c r="Q16" s="205" t="str">
        <f>IF(C25="","",C25)</f>
        <v/>
      </c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7"/>
      <c r="AC16" s="29" t="s">
        <v>7</v>
      </c>
      <c r="AD16" s="26" t="str">
        <f t="shared" si="1"/>
        <v/>
      </c>
      <c r="AE16" s="26" t="str">
        <f t="shared" si="2"/>
        <v/>
      </c>
      <c r="AF16" s="28" t="str">
        <f t="shared" si="3"/>
        <v/>
      </c>
    </row>
    <row r="17" spans="1:32" ht="14.45" customHeight="1" thickBot="1" x14ac:dyDescent="0.25">
      <c r="A17" s="22" t="str">
        <f t="shared" si="0"/>
        <v/>
      </c>
      <c r="B17" s="55"/>
      <c r="C17" s="55"/>
      <c r="D17" s="11" t="s">
        <v>4</v>
      </c>
      <c r="E17" s="129" t="str">
        <f>IF(C22="","",C22)</f>
        <v/>
      </c>
      <c r="F17" s="130"/>
      <c r="G17" s="130"/>
      <c r="H17" s="130"/>
      <c r="I17" s="130"/>
      <c r="J17" s="130"/>
      <c r="K17" s="130"/>
      <c r="L17" s="130"/>
      <c r="M17" s="131"/>
      <c r="N17" s="132">
        <v>10</v>
      </c>
      <c r="O17" s="133"/>
      <c r="P17" s="134"/>
      <c r="Q17" s="129" t="str">
        <f>IF(C24="","",C24)</f>
        <v/>
      </c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1" t="s">
        <v>6</v>
      </c>
      <c r="AD17" s="23" t="str">
        <f t="shared" si="1"/>
        <v/>
      </c>
      <c r="AE17" s="23" t="str">
        <f t="shared" si="2"/>
        <v/>
      </c>
      <c r="AF17" s="24" t="str">
        <f t="shared" si="3"/>
        <v/>
      </c>
    </row>
    <row r="18" spans="1:32" ht="14.45" customHeight="1" x14ac:dyDescent="0.2">
      <c r="A18" s="17"/>
      <c r="B18" s="18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18"/>
      <c r="O18" s="18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7"/>
      <c r="AD18" s="18"/>
      <c r="AE18" s="18"/>
      <c r="AF18" s="17"/>
    </row>
    <row r="19" spans="1:32" ht="14.45" customHeight="1" thickBot="1" x14ac:dyDescent="0.25"/>
    <row r="20" spans="1:32" ht="14.45" customHeight="1" thickBot="1" x14ac:dyDescent="0.25">
      <c r="A20" s="154"/>
      <c r="B20" s="143"/>
      <c r="C20" s="113" t="s">
        <v>1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6"/>
      <c r="N20" s="156"/>
      <c r="O20" s="156"/>
      <c r="P20" s="156"/>
      <c r="Q20" s="156"/>
      <c r="R20" s="157"/>
      <c r="S20" s="113" t="s">
        <v>3</v>
      </c>
      <c r="T20" s="158"/>
      <c r="U20" s="113" t="s">
        <v>4</v>
      </c>
      <c r="V20" s="115"/>
      <c r="W20" s="113" t="s">
        <v>5</v>
      </c>
      <c r="X20" s="158"/>
      <c r="Y20" s="113" t="s">
        <v>6</v>
      </c>
      <c r="Z20" s="115"/>
      <c r="AA20" s="113" t="s">
        <v>7</v>
      </c>
      <c r="AB20" s="158"/>
      <c r="AC20" s="143" t="s">
        <v>9</v>
      </c>
      <c r="AD20" s="143"/>
      <c r="AE20" s="143" t="s">
        <v>8</v>
      </c>
      <c r="AF20" s="144"/>
    </row>
    <row r="21" spans="1:32" ht="14.45" customHeight="1" x14ac:dyDescent="0.2">
      <c r="A21" s="145" t="s">
        <v>3</v>
      </c>
      <c r="B21" s="146"/>
      <c r="C21" s="209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1"/>
      <c r="S21" s="212"/>
      <c r="T21" s="213"/>
      <c r="U21" s="126" t="str">
        <f>A8</f>
        <v/>
      </c>
      <c r="V21" s="128"/>
      <c r="W21" s="126" t="str">
        <f>A13</f>
        <v/>
      </c>
      <c r="X21" s="128"/>
      <c r="Y21" s="126" t="str">
        <f>AF15</f>
        <v/>
      </c>
      <c r="Z21" s="128"/>
      <c r="AA21" s="126" t="str">
        <f>AF10</f>
        <v/>
      </c>
      <c r="AB21" s="128"/>
      <c r="AC21" s="146" t="str">
        <f>IF(A8="","",(IF(S21&lt;&gt;"",S21,0))+(IF(U21&lt;&gt;"",U21,0))+(IF(W21&lt;&gt;"",W21,0))+(IF(Y21&lt;&gt;"",Y21,0))+(IF(AA21&lt;&gt;"",AA21,0)))</f>
        <v/>
      </c>
      <c r="AD21" s="146"/>
      <c r="AE21" s="214"/>
      <c r="AF21" s="215"/>
    </row>
    <row r="22" spans="1:32" ht="14.45" customHeight="1" x14ac:dyDescent="0.2">
      <c r="A22" s="172" t="s">
        <v>4</v>
      </c>
      <c r="B22" s="160"/>
      <c r="C22" s="216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8"/>
      <c r="S22" s="176" t="str">
        <f>AF8</f>
        <v/>
      </c>
      <c r="T22" s="177"/>
      <c r="U22" s="219"/>
      <c r="V22" s="220"/>
      <c r="W22" s="176" t="str">
        <f>A11</f>
        <v/>
      </c>
      <c r="X22" s="177"/>
      <c r="Y22" s="176" t="str">
        <f>A17</f>
        <v/>
      </c>
      <c r="Z22" s="177"/>
      <c r="AA22" s="176" t="str">
        <f>AF14</f>
        <v/>
      </c>
      <c r="AB22" s="177"/>
      <c r="AC22" s="159" t="str">
        <f>IF(AF8="","",(IF(S22&lt;&gt;"",S22,0))+(IF(U22&lt;&gt;"",U22,0))+(IF(W22&lt;&gt;"",W22,0))+(IF(Y22&lt;&gt;"",Y22,0))+(IF(AA22&lt;&gt;"",AA22,0)))</f>
        <v/>
      </c>
      <c r="AD22" s="159"/>
      <c r="AE22" s="221"/>
      <c r="AF22" s="222"/>
    </row>
    <row r="23" spans="1:32" ht="14.45" customHeight="1" x14ac:dyDescent="0.2">
      <c r="A23" s="162" t="s">
        <v>5</v>
      </c>
      <c r="B23" s="163"/>
      <c r="C23" s="223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5"/>
      <c r="S23" s="167" t="str">
        <f>AF13</f>
        <v/>
      </c>
      <c r="T23" s="168"/>
      <c r="U23" s="167" t="str">
        <f>AF11</f>
        <v/>
      </c>
      <c r="V23" s="168"/>
      <c r="W23" s="226"/>
      <c r="X23" s="227"/>
      <c r="Y23" s="167" t="str">
        <f>A9</f>
        <v/>
      </c>
      <c r="Z23" s="168"/>
      <c r="AA23" s="167" t="str">
        <f>A16</f>
        <v/>
      </c>
      <c r="AB23" s="168"/>
      <c r="AC23" s="146" t="str">
        <f>IF(A9="","",(IF(S23&lt;&gt;"",S23,0))+(IF(U23&lt;&gt;"",U23,0))+(IF(W23&lt;&gt;"",W23,0))+(IF(Y23&lt;&gt;"",Y23,0))+(IF(AA23&lt;&gt;"",AA23,0)))</f>
        <v/>
      </c>
      <c r="AD23" s="146"/>
      <c r="AE23" s="228"/>
      <c r="AF23" s="229"/>
    </row>
    <row r="24" spans="1:32" ht="14.45" customHeight="1" x14ac:dyDescent="0.2">
      <c r="A24" s="172" t="s">
        <v>6</v>
      </c>
      <c r="B24" s="160"/>
      <c r="C24" s="216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8"/>
      <c r="S24" s="176" t="str">
        <f>A15</f>
        <v/>
      </c>
      <c r="T24" s="177"/>
      <c r="U24" s="176" t="str">
        <f>AF17</f>
        <v/>
      </c>
      <c r="V24" s="177"/>
      <c r="W24" s="176" t="str">
        <f>AF9</f>
        <v/>
      </c>
      <c r="X24" s="177"/>
      <c r="Y24" s="219"/>
      <c r="Z24" s="220"/>
      <c r="AA24" s="176" t="str">
        <f>A12</f>
        <v/>
      </c>
      <c r="AB24" s="177"/>
      <c r="AC24" s="159" t="str">
        <f>IF(AF9="","",(IF(S24&lt;&gt;"",S24,0))+(IF(U24&lt;&gt;"",U24,0))+(IF(W24&lt;&gt;"",W24,0))+(IF(Y24&lt;&gt;"",Y24,0))+(IF(AA24&lt;&gt;"",AA24,0)))</f>
        <v/>
      </c>
      <c r="AD24" s="159"/>
      <c r="AE24" s="221"/>
      <c r="AF24" s="222"/>
    </row>
    <row r="25" spans="1:32" ht="14.45" customHeight="1" thickBot="1" x14ac:dyDescent="0.25">
      <c r="A25" s="230" t="s">
        <v>7</v>
      </c>
      <c r="B25" s="231"/>
      <c r="C25" s="232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4"/>
      <c r="S25" s="235" t="str">
        <f>A10</f>
        <v/>
      </c>
      <c r="T25" s="236"/>
      <c r="U25" s="235" t="str">
        <f>A14</f>
        <v/>
      </c>
      <c r="V25" s="236"/>
      <c r="W25" s="235" t="str">
        <f>AF16</f>
        <v/>
      </c>
      <c r="X25" s="236"/>
      <c r="Y25" s="235" t="str">
        <f>AF12</f>
        <v/>
      </c>
      <c r="Z25" s="236"/>
      <c r="AA25" s="237"/>
      <c r="AB25" s="238"/>
      <c r="AC25" s="231" t="str">
        <f>IF(A10="","",(IF(S25&lt;&gt;"",S25,0))+(IF(U25&lt;&gt;"",U25,0))+(IF(W25&lt;&gt;"",W25,0))+(IF(Y25&lt;&gt;"",Y25,0))+(IF(AA25&lt;&gt;"",AA25,0)))</f>
        <v/>
      </c>
      <c r="AD25" s="231"/>
      <c r="AE25" s="239"/>
      <c r="AF25" s="240"/>
    </row>
    <row r="26" spans="1:32" ht="14.45" customHeight="1" x14ac:dyDescent="0.2">
      <c r="A26" s="17"/>
      <c r="B26" s="1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7"/>
      <c r="AD26" s="17"/>
      <c r="AE26" s="17"/>
      <c r="AF26" s="17"/>
    </row>
    <row r="27" spans="1:32" ht="14.45" customHeight="1" x14ac:dyDescent="0.2">
      <c r="A27" s="17"/>
      <c r="B27" s="1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7"/>
      <c r="AD27" s="17"/>
      <c r="AE27" s="17"/>
      <c r="AF27" s="17"/>
    </row>
    <row r="28" spans="1:32" ht="14.45" customHeight="1" thickBot="1" x14ac:dyDescent="0.25">
      <c r="A28" s="4" t="s">
        <v>10</v>
      </c>
      <c r="E28" s="2"/>
    </row>
    <row r="29" spans="1:32" ht="14.45" customHeight="1" x14ac:dyDescent="0.2">
      <c r="A29" s="40" t="str">
        <f>IF(B29="","",IF(C29="",B29,IF(B29+C29=2,3,IF(D29="",B29+C29,B29+C29+D29))))</f>
        <v/>
      </c>
      <c r="B29" s="56"/>
      <c r="C29" s="56"/>
      <c r="D29" s="56"/>
      <c r="E29" s="37" t="str">
        <f>IF(AE21="","",IF(AE21=1,A21,IF(AE22=1,A22,IF(AE23=1,A23,IF(AE24=1,A24,IF(AE25=1,A25))))))</f>
        <v/>
      </c>
      <c r="F29" s="241" t="str">
        <f>IF(AE21="","",IF(AE21=1,C21,IF(AE22=1,C22,IF(AE23=1,C23,IF(AE24=1,C24,IF(AE25=1,C25))))))</f>
        <v/>
      </c>
      <c r="G29" s="242"/>
      <c r="H29" s="242"/>
      <c r="I29" s="242"/>
      <c r="J29" s="242"/>
      <c r="K29" s="242"/>
      <c r="L29" s="242"/>
      <c r="M29" s="243"/>
      <c r="N29" s="244">
        <v>11</v>
      </c>
      <c r="O29" s="245"/>
      <c r="P29" s="152"/>
      <c r="Q29" s="241" t="str">
        <f>IF(AE21="","",IF(AE21=4,C21,IF(AE22=4,C22,IF(AE23=4,C23,IF(AE24=4,C24,IF(AE25=4,C25))))))</f>
        <v/>
      </c>
      <c r="R29" s="242"/>
      <c r="S29" s="242"/>
      <c r="T29" s="242"/>
      <c r="U29" s="242"/>
      <c r="V29" s="242"/>
      <c r="W29" s="242"/>
      <c r="X29" s="242"/>
      <c r="Y29" s="242"/>
      <c r="Z29" s="242"/>
      <c r="AA29" s="243"/>
      <c r="AB29" s="37" t="str">
        <f>IF(AE21="","",IF(AE21=4,A21,IF(AE22=4,A22,IF(AE23=4,A23,IF(AE24=4,A24,IF(AE25=4,A25))))))</f>
        <v/>
      </c>
      <c r="AC29" s="42" t="str">
        <f t="shared" ref="AC29:AE30" si="4">IF(B29=1,"0",IF(B29="","","1"))</f>
        <v/>
      </c>
      <c r="AD29" s="42" t="str">
        <f t="shared" si="4"/>
        <v/>
      </c>
      <c r="AE29" s="42" t="str">
        <f t="shared" si="4"/>
        <v/>
      </c>
      <c r="AF29" s="43" t="str">
        <f>IF(AC29="","",IF(AD29="",AC29,IF(AC29+AD29=2,3,IF(AE29="",AC29+AD29,AC29+AD29+AE29))))</f>
        <v/>
      </c>
    </row>
    <row r="30" spans="1:32" ht="14.45" customHeight="1" thickBot="1" x14ac:dyDescent="0.25">
      <c r="A30" s="30" t="str">
        <f>IF(B30="","",IF(C30="",B30,IF(B30+C30=2,3,IF(D30="",B30+C30,B30+C30+D30))))</f>
        <v/>
      </c>
      <c r="B30" s="57"/>
      <c r="C30" s="57"/>
      <c r="D30" s="57"/>
      <c r="E30" s="31" t="str">
        <f>IF(AE21="","",IF(AE21=2,A21,IF(AE22=2,A22,IF(AE23=2,A23,IF(AE24=2,A24,IF(AE25=2,A25))))))</f>
        <v/>
      </c>
      <c r="F30" s="246" t="str">
        <f>IF(AE21="","",IF(AE21=2,C21,IF(AE22=2,C22,IF(AE23=2,C23,IF(AE24=2,C24,IF(AE25=2,C25))))))</f>
        <v/>
      </c>
      <c r="G30" s="247"/>
      <c r="H30" s="247"/>
      <c r="I30" s="247"/>
      <c r="J30" s="247"/>
      <c r="K30" s="247"/>
      <c r="L30" s="247"/>
      <c r="M30" s="248"/>
      <c r="N30" s="235">
        <v>12</v>
      </c>
      <c r="O30" s="249"/>
      <c r="P30" s="236"/>
      <c r="Q30" s="246" t="str">
        <f>IF(AE21="","",IF(AE21=3,C21,IF(AE22=3,C22,IF(AE23=3,C23,IF(AE24=3,C24,IF(AE25=3,C25))))))</f>
        <v/>
      </c>
      <c r="R30" s="247"/>
      <c r="S30" s="247"/>
      <c r="T30" s="247"/>
      <c r="U30" s="247"/>
      <c r="V30" s="247"/>
      <c r="W30" s="247"/>
      <c r="X30" s="247"/>
      <c r="Y30" s="247"/>
      <c r="Z30" s="247"/>
      <c r="AA30" s="248"/>
      <c r="AB30" s="31" t="str">
        <f>IF(AE21="","",IF(AE21=3,A21,IF(AE22=3,A22,IF(AE23=3,A23,IF(AE24=3,A24,IF(AE25=3,A25))))))</f>
        <v/>
      </c>
      <c r="AC30" s="33" t="str">
        <f t="shared" si="4"/>
        <v/>
      </c>
      <c r="AD30" s="33" t="str">
        <f t="shared" si="4"/>
        <v/>
      </c>
      <c r="AE30" s="33" t="str">
        <f t="shared" si="4"/>
        <v/>
      </c>
      <c r="AF30" s="32" t="str">
        <f>IF(AC30="","",IF(AD30="",AC30,IF(AC30+AD30=2,3,IF(AE30="",AC30+AD30,AC30+AD30+AE30))))</f>
        <v/>
      </c>
    </row>
    <row r="31" spans="1:32" ht="14.45" customHeight="1" x14ac:dyDescent="0.2">
      <c r="A31" s="17"/>
      <c r="B31" s="18"/>
      <c r="C31" s="18"/>
      <c r="D31" s="18"/>
      <c r="E31" s="20"/>
      <c r="F31" s="19"/>
      <c r="G31" s="19"/>
      <c r="H31" s="19"/>
      <c r="I31" s="19"/>
      <c r="J31" s="19"/>
      <c r="K31" s="19"/>
      <c r="L31" s="19"/>
      <c r="M31" s="19"/>
      <c r="N31" s="18"/>
      <c r="O31" s="18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/>
      <c r="AC31" s="18"/>
      <c r="AD31" s="18"/>
      <c r="AE31" s="18"/>
      <c r="AF31" s="17"/>
    </row>
    <row r="32" spans="1:32" ht="14.45" customHeight="1" thickBot="1" x14ac:dyDescent="0.25">
      <c r="A32" s="3" t="s">
        <v>11</v>
      </c>
    </row>
    <row r="33" spans="1:32" ht="14.45" customHeight="1" thickBot="1" x14ac:dyDescent="0.25">
      <c r="A33" s="41" t="str">
        <f>IF(B33="","",IF(C33="",B33,IF(B33+C33=2,3,IF(D33="",B33+C33,B33+C33+D33))))</f>
        <v/>
      </c>
      <c r="B33" s="58"/>
      <c r="C33" s="58"/>
      <c r="D33" s="58"/>
      <c r="E33" s="6" t="str">
        <f>IF(A29="","",IF(A29&gt;1,AB29,E29))</f>
        <v/>
      </c>
      <c r="F33" s="195" t="str">
        <f>IF(A29="","",IF(A29&gt;1,Q29,F29))</f>
        <v/>
      </c>
      <c r="G33" s="156"/>
      <c r="H33" s="156"/>
      <c r="I33" s="156"/>
      <c r="J33" s="156"/>
      <c r="K33" s="156"/>
      <c r="L33" s="156"/>
      <c r="M33" s="157"/>
      <c r="N33" s="196">
        <v>13</v>
      </c>
      <c r="O33" s="155"/>
      <c r="P33" s="158"/>
      <c r="Q33" s="195" t="str">
        <f>IF(A30="","",IF(A30&gt;1,Q30,F30))</f>
        <v/>
      </c>
      <c r="R33" s="156"/>
      <c r="S33" s="156"/>
      <c r="T33" s="156"/>
      <c r="U33" s="156"/>
      <c r="V33" s="156"/>
      <c r="W33" s="156"/>
      <c r="X33" s="156"/>
      <c r="Y33" s="156"/>
      <c r="Z33" s="156"/>
      <c r="AA33" s="157"/>
      <c r="AB33" s="6" t="str">
        <f>IF(A30="","",IF(A30&gt;1,AB30,E30))</f>
        <v/>
      </c>
      <c r="AC33" s="44" t="str">
        <f>IF(B33=1,"0",IF(B33="","","1"))</f>
        <v/>
      </c>
      <c r="AD33" s="44" t="str">
        <f>IF(C33=1,"0",IF(C33="","","1"))</f>
        <v/>
      </c>
      <c r="AE33" s="44" t="str">
        <f>IF(D33=1,"0",IF(D33="","","1"))</f>
        <v/>
      </c>
      <c r="AF33" s="45" t="str">
        <f>IF(AC33="","",IF(AD33="",AC33,IF(AC33+AD33=2,3,IF(AE33="",AC33+AD33,AC33+AD33+AE33))))</f>
        <v/>
      </c>
    </row>
    <row r="34" spans="1:32" ht="14.45" customHeight="1" x14ac:dyDescent="0.2">
      <c r="A34" s="17"/>
      <c r="B34" s="18"/>
      <c r="C34" s="18"/>
      <c r="D34" s="18"/>
      <c r="E34" s="20"/>
      <c r="F34" s="19"/>
      <c r="G34" s="19"/>
      <c r="H34" s="19"/>
      <c r="I34" s="19"/>
      <c r="J34" s="19"/>
      <c r="K34" s="19"/>
      <c r="L34" s="19"/>
      <c r="M34" s="19"/>
      <c r="N34" s="18"/>
      <c r="O34" s="18"/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0"/>
      <c r="AC34" s="18"/>
      <c r="AD34" s="18"/>
      <c r="AE34" s="18"/>
      <c r="AF34" s="17"/>
    </row>
    <row r="35" spans="1:32" ht="14.45" customHeight="1" thickBot="1" x14ac:dyDescent="0.25">
      <c r="A35" s="3" t="s">
        <v>12</v>
      </c>
    </row>
    <row r="36" spans="1:32" ht="14.45" customHeight="1" thickBot="1" x14ac:dyDescent="0.25">
      <c r="A36" s="34" t="str">
        <f>IF(B36="","",IF(C36="",B36,IF(B36+C36=2,3,IF(D36="",B36+C36,B36+C36+D36))))</f>
        <v/>
      </c>
      <c r="B36" s="59"/>
      <c r="C36" s="59"/>
      <c r="D36" s="59"/>
      <c r="E36" s="38" t="str">
        <f>IF(A29="","",IF(A29&gt;1,E29,AB29))</f>
        <v/>
      </c>
      <c r="F36" s="189" t="str">
        <f>IF(A29="","",IF(A29&gt;1,F29,Q29))</f>
        <v/>
      </c>
      <c r="G36" s="190"/>
      <c r="H36" s="190"/>
      <c r="I36" s="190"/>
      <c r="J36" s="190"/>
      <c r="K36" s="190"/>
      <c r="L36" s="190"/>
      <c r="M36" s="191"/>
      <c r="N36" s="192">
        <v>14</v>
      </c>
      <c r="O36" s="193"/>
      <c r="P36" s="194"/>
      <c r="Q36" s="189" t="str">
        <f>IF(A30="","",IF(A30&gt;1,F30,Q30))</f>
        <v/>
      </c>
      <c r="R36" s="190"/>
      <c r="S36" s="190"/>
      <c r="T36" s="190"/>
      <c r="U36" s="190"/>
      <c r="V36" s="190"/>
      <c r="W36" s="190"/>
      <c r="X36" s="190"/>
      <c r="Y36" s="190"/>
      <c r="Z36" s="190"/>
      <c r="AA36" s="191"/>
      <c r="AB36" s="38" t="str">
        <f>IF(A30="","",IF(A30&gt;1,E30,AB30))</f>
        <v/>
      </c>
      <c r="AC36" s="35" t="str">
        <f>IF(B36=1,"0",IF(B36="","","1"))</f>
        <v/>
      </c>
      <c r="AD36" s="35" t="str">
        <f>IF(C36=1,"0",IF(C36="","","1"))</f>
        <v/>
      </c>
      <c r="AE36" s="35" t="str">
        <f>IF(D36=1,"0",IF(D36="","","1"))</f>
        <v/>
      </c>
      <c r="AF36" s="36" t="str">
        <f>IF(AC36="","",IF(AD36="",AC36,IF(AC36+AD36=2,3,IF(AE36="",AC36+AD36,AC36+AD36+AE36))))</f>
        <v/>
      </c>
    </row>
    <row r="37" spans="1:32" ht="14.1" customHeight="1" x14ac:dyDescent="0.2"/>
    <row r="38" spans="1:32" ht="14.1" customHeight="1" x14ac:dyDescent="0.2"/>
    <row r="39" spans="1:32" ht="14.1" customHeight="1" x14ac:dyDescent="0.2"/>
  </sheetData>
  <mergeCells count="104">
    <mergeCell ref="AA3:AF3"/>
    <mergeCell ref="E4:L4"/>
    <mergeCell ref="AA20:AB20"/>
    <mergeCell ref="Y20:Z20"/>
    <mergeCell ref="W20:X20"/>
    <mergeCell ref="U20:V20"/>
    <mergeCell ref="N7:P7"/>
    <mergeCell ref="Q8:AB8"/>
    <mergeCell ref="C25:R25"/>
    <mergeCell ref="U24:V24"/>
    <mergeCell ref="N17:P17"/>
    <mergeCell ref="C20:R20"/>
    <mergeCell ref="C21:R21"/>
    <mergeCell ref="C22:R22"/>
    <mergeCell ref="C23:R23"/>
    <mergeCell ref="C24:R24"/>
    <mergeCell ref="W25:X25"/>
    <mergeCell ref="Y21:Z21"/>
    <mergeCell ref="Y22:Z22"/>
    <mergeCell ref="Y23:Z23"/>
    <mergeCell ref="Y24:Z24"/>
    <mergeCell ref="S25:T25"/>
    <mergeCell ref="U25:V25"/>
    <mergeCell ref="S21:T21"/>
    <mergeCell ref="A24:B24"/>
    <mergeCell ref="A25:B25"/>
    <mergeCell ref="N29:P29"/>
    <mergeCell ref="G1:X1"/>
    <mergeCell ref="M3:S3"/>
    <mergeCell ref="W21:X21"/>
    <mergeCell ref="W22:X22"/>
    <mergeCell ref="U21:V21"/>
    <mergeCell ref="A20:B20"/>
    <mergeCell ref="A21:B21"/>
    <mergeCell ref="W24:X24"/>
    <mergeCell ref="Q29:AA29"/>
    <mergeCell ref="Q13:AB13"/>
    <mergeCell ref="Q14:AB14"/>
    <mergeCell ref="C3:I3"/>
    <mergeCell ref="E12:M12"/>
    <mergeCell ref="E13:M13"/>
    <mergeCell ref="E14:M14"/>
    <mergeCell ref="E7:M7"/>
    <mergeCell ref="E8:M8"/>
    <mergeCell ref="E11:M11"/>
    <mergeCell ref="E9:M9"/>
    <mergeCell ref="N8:P8"/>
    <mergeCell ref="Q7:AB7"/>
    <mergeCell ref="AC21:AD21"/>
    <mergeCell ref="AE21:AF21"/>
    <mergeCell ref="AA21:AB21"/>
    <mergeCell ref="AA22:AB22"/>
    <mergeCell ref="AC22:AD22"/>
    <mergeCell ref="U22:V22"/>
    <mergeCell ref="S20:T20"/>
    <mergeCell ref="A23:B23"/>
    <mergeCell ref="AE23:AF23"/>
    <mergeCell ref="W23:X23"/>
    <mergeCell ref="U23:V23"/>
    <mergeCell ref="AA23:AB23"/>
    <mergeCell ref="A22:B22"/>
    <mergeCell ref="S22:T22"/>
    <mergeCell ref="S23:T23"/>
    <mergeCell ref="AC24:AD24"/>
    <mergeCell ref="AC23:AD23"/>
    <mergeCell ref="S24:T24"/>
    <mergeCell ref="N9:P9"/>
    <mergeCell ref="E10:M10"/>
    <mergeCell ref="AC25:AD25"/>
    <mergeCell ref="AE25:AF25"/>
    <mergeCell ref="AA25:AB25"/>
    <mergeCell ref="Y25:Z25"/>
    <mergeCell ref="AE24:AF24"/>
    <mergeCell ref="AE22:AF22"/>
    <mergeCell ref="AE20:AF20"/>
    <mergeCell ref="AC20:AD20"/>
    <mergeCell ref="N13:P13"/>
    <mergeCell ref="N12:P12"/>
    <mergeCell ref="N15:P15"/>
    <mergeCell ref="N14:P14"/>
    <mergeCell ref="N11:P11"/>
    <mergeCell ref="N10:P10"/>
    <mergeCell ref="N16:P16"/>
    <mergeCell ref="Q9:AB9"/>
    <mergeCell ref="Q10:AB10"/>
    <mergeCell ref="Q11:AB11"/>
    <mergeCell ref="Q12:AB12"/>
    <mergeCell ref="F36:M36"/>
    <mergeCell ref="F29:M29"/>
    <mergeCell ref="F30:M30"/>
    <mergeCell ref="N30:P30"/>
    <mergeCell ref="N33:P33"/>
    <mergeCell ref="Q17:AB17"/>
    <mergeCell ref="E16:M16"/>
    <mergeCell ref="Q15:AB15"/>
    <mergeCell ref="Q16:AB16"/>
    <mergeCell ref="E17:M17"/>
    <mergeCell ref="E15:M15"/>
    <mergeCell ref="Q33:AA33"/>
    <mergeCell ref="Q36:AA36"/>
    <mergeCell ref="Q30:AA30"/>
    <mergeCell ref="N36:P36"/>
    <mergeCell ref="AA24:AB24"/>
    <mergeCell ref="F33:M33"/>
  </mergeCells>
  <pageMargins left="0.55118110236220474" right="0.55118110236220474" top="0.59055118110236227" bottom="0.78740157480314965" header="0.19685039370078741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4er Frauen</vt:lpstr>
      <vt:lpstr>Männer Gr A 5er </vt:lpstr>
      <vt:lpstr>Männer Gr B 5er </vt:lpstr>
      <vt:lpstr>Männer Gr C 6er </vt:lpstr>
      <vt:lpstr>Männer Gr D 6er</vt:lpstr>
      <vt:lpstr>Finalrunde Männer</vt:lpstr>
      <vt:lpstr>Rangliste</vt:lpstr>
      <vt:lpstr>4er</vt:lpstr>
      <vt:lpstr>5er</vt:lpstr>
      <vt:lpstr>6er</vt:lpstr>
      <vt:lpstr>'4er'!Druckbereich</vt:lpstr>
      <vt:lpstr>'4er Frauen'!Druckbereich</vt:lpstr>
      <vt:lpstr>'5er'!Druckbereich</vt:lpstr>
      <vt:lpstr>'6er'!Druckbereich</vt:lpstr>
      <vt:lpstr>'Männer Gr A 5er '!Druckbereich</vt:lpstr>
      <vt:lpstr>'Männer Gr B 5er '!Druckbereich</vt:lpstr>
      <vt:lpstr>'Männer Gr C 6er '!Druckbereich</vt:lpstr>
      <vt:lpstr>'Männer Gr D 6er'!Druckbereich</vt:lpstr>
    </vt:vector>
  </TitlesOfParts>
  <Company>Seilzieherclub Waldkirch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Grunder</dc:creator>
  <cp:lastModifiedBy>Marianne</cp:lastModifiedBy>
  <cp:lastPrinted>2016-08-06T13:23:44Z</cp:lastPrinted>
  <dcterms:created xsi:type="dcterms:W3CDTF">2000-03-14T20:54:12Z</dcterms:created>
  <dcterms:modified xsi:type="dcterms:W3CDTF">2016-08-06T13:26:47Z</dcterms:modified>
</cp:coreProperties>
</file>